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4085"/>
  </bookViews>
  <sheets>
    <sheet name="C.2" sheetId="12" r:id="rId1"/>
    <sheet name="L.3" sheetId="5" r:id="rId2"/>
    <sheet name="L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B.1" sheetId="13" r:id="rId10"/>
    <sheet name="B.2" sheetId="14" r:id="rId11"/>
    <sheet name="B.2.1" sheetId="15" r:id="rId12"/>
    <sheet name="B.2.2" sheetId="16" r:id="rId13"/>
    <sheet name="B.2.3" sheetId="17" r:id="rId14"/>
  </sheets>
  <definedNames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1" hidden="1">L.3!$Z$1:$Z$239</definedName>
    <definedName name="_xlnm.Print_Area" localSheetId="9">B.1!$A$1:$O$40</definedName>
  </definedNames>
  <calcPr calcId="145621"/>
</workbook>
</file>

<file path=xl/calcChain.xml><?xml version="1.0" encoding="utf-8"?>
<calcChain xmlns="http://schemas.openxmlformats.org/spreadsheetml/2006/main">
  <c r="M81" i="17" l="1"/>
  <c r="L81" i="17"/>
  <c r="K81" i="17"/>
  <c r="K77" i="17" s="1"/>
  <c r="J81" i="17"/>
  <c r="I81" i="17"/>
  <c r="H81" i="17"/>
  <c r="G81" i="17"/>
  <c r="G77" i="17" s="1"/>
  <c r="F81" i="17"/>
  <c r="E81" i="17"/>
  <c r="M78" i="17"/>
  <c r="L78" i="17"/>
  <c r="L77" i="17" s="1"/>
  <c r="K78" i="17"/>
  <c r="J78" i="17"/>
  <c r="J77" i="17" s="1"/>
  <c r="I78" i="17"/>
  <c r="H78" i="17"/>
  <c r="H77" i="17" s="1"/>
  <c r="G78" i="17"/>
  <c r="F78" i="17"/>
  <c r="F77" i="17" s="1"/>
  <c r="E78" i="17"/>
  <c r="M77" i="17"/>
  <c r="I77" i="17"/>
  <c r="E77" i="17"/>
  <c r="M73" i="17"/>
  <c r="L73" i="17"/>
  <c r="K73" i="17"/>
  <c r="J73" i="17"/>
  <c r="I73" i="17"/>
  <c r="H73" i="17"/>
  <c r="G73" i="17"/>
  <c r="F73" i="17"/>
  <c r="E73" i="17"/>
  <c r="M68" i="17"/>
  <c r="L68" i="17"/>
  <c r="K68" i="17"/>
  <c r="K64" i="17" s="1"/>
  <c r="J68" i="17"/>
  <c r="I68" i="17"/>
  <c r="H68" i="17"/>
  <c r="G68" i="17"/>
  <c r="G64" i="17" s="1"/>
  <c r="F68" i="17"/>
  <c r="E68" i="17"/>
  <c r="M65" i="17"/>
  <c r="L65" i="17"/>
  <c r="L64" i="17" s="1"/>
  <c r="K65" i="17"/>
  <c r="J65" i="17"/>
  <c r="J64" i="17" s="1"/>
  <c r="I65" i="17"/>
  <c r="H65" i="17"/>
  <c r="H64" i="17" s="1"/>
  <c r="G65" i="17"/>
  <c r="F65" i="17"/>
  <c r="F64" i="17" s="1"/>
  <c r="E65" i="17"/>
  <c r="M64" i="17"/>
  <c r="I64" i="17"/>
  <c r="E64" i="17"/>
  <c r="M59" i="17"/>
  <c r="L59" i="17"/>
  <c r="K59" i="17"/>
  <c r="J59" i="17"/>
  <c r="I59" i="17"/>
  <c r="H59" i="17"/>
  <c r="G59" i="17"/>
  <c r="F59" i="17"/>
  <c r="E59" i="17"/>
  <c r="M56" i="17"/>
  <c r="L56" i="17"/>
  <c r="K56" i="17"/>
  <c r="K52" i="17" s="1"/>
  <c r="K51" i="17" s="1"/>
  <c r="J56" i="17"/>
  <c r="I56" i="17"/>
  <c r="H56" i="17"/>
  <c r="G56" i="17"/>
  <c r="G52" i="17" s="1"/>
  <c r="G51" i="17" s="1"/>
  <c r="F56" i="17"/>
  <c r="E56" i="17"/>
  <c r="M53" i="17"/>
  <c r="L53" i="17"/>
  <c r="L52" i="17" s="1"/>
  <c r="L51" i="17" s="1"/>
  <c r="K53" i="17"/>
  <c r="J53" i="17"/>
  <c r="J52" i="17" s="1"/>
  <c r="I53" i="17"/>
  <c r="H53" i="17"/>
  <c r="H52" i="17" s="1"/>
  <c r="H51" i="17" s="1"/>
  <c r="G53" i="17"/>
  <c r="F53" i="17"/>
  <c r="F52" i="17" s="1"/>
  <c r="E53" i="17"/>
  <c r="M52" i="17"/>
  <c r="M51" i="17" s="1"/>
  <c r="I52" i="17"/>
  <c r="I51" i="17" s="1"/>
  <c r="E52" i="17"/>
  <c r="E51" i="17" s="1"/>
  <c r="M47" i="17"/>
  <c r="L47" i="17"/>
  <c r="K47" i="17"/>
  <c r="K4" i="17" s="1"/>
  <c r="J47" i="17"/>
  <c r="I47" i="17"/>
  <c r="H47" i="17"/>
  <c r="G47" i="17"/>
  <c r="G4" i="17" s="1"/>
  <c r="F47" i="17"/>
  <c r="E47" i="17"/>
  <c r="M8" i="17"/>
  <c r="L8" i="17"/>
  <c r="L4" i="17" s="1"/>
  <c r="K8" i="17"/>
  <c r="J8" i="17"/>
  <c r="I8" i="17"/>
  <c r="H8" i="17"/>
  <c r="H4" i="17" s="1"/>
  <c r="G8" i="17"/>
  <c r="F8" i="17"/>
  <c r="E8" i="17"/>
  <c r="M5" i="17"/>
  <c r="M4" i="17" s="1"/>
  <c r="L5" i="17"/>
  <c r="K5" i="17"/>
  <c r="J5" i="17"/>
  <c r="I5" i="17"/>
  <c r="I4" i="17" s="1"/>
  <c r="I92" i="17" s="1"/>
  <c r="H5" i="17"/>
  <c r="G5" i="17"/>
  <c r="F5" i="17"/>
  <c r="E5" i="17"/>
  <c r="E4" i="17" s="1"/>
  <c r="E92" i="17" s="1"/>
  <c r="J4" i="17"/>
  <c r="F4" i="17"/>
  <c r="M81" i="16"/>
  <c r="L81" i="16"/>
  <c r="L77" i="16" s="1"/>
  <c r="K81" i="16"/>
  <c r="J81" i="16"/>
  <c r="I81" i="16"/>
  <c r="H81" i="16"/>
  <c r="H77" i="16" s="1"/>
  <c r="G81" i="16"/>
  <c r="F81" i="16"/>
  <c r="E81" i="16"/>
  <c r="M78" i="16"/>
  <c r="M77" i="16" s="1"/>
  <c r="L78" i="16"/>
  <c r="K78" i="16"/>
  <c r="J78" i="16"/>
  <c r="I78" i="16"/>
  <c r="I77" i="16" s="1"/>
  <c r="H78" i="16"/>
  <c r="G78" i="16"/>
  <c r="F78" i="16"/>
  <c r="E78" i="16"/>
  <c r="E77" i="16" s="1"/>
  <c r="K77" i="16"/>
  <c r="J77" i="16"/>
  <c r="G77" i="16"/>
  <c r="F77" i="16"/>
  <c r="M73" i="16"/>
  <c r="L73" i="16"/>
  <c r="K73" i="16"/>
  <c r="J73" i="16"/>
  <c r="I73" i="16"/>
  <c r="H73" i="16"/>
  <c r="G73" i="16"/>
  <c r="F73" i="16"/>
  <c r="E73" i="16"/>
  <c r="M68" i="16"/>
  <c r="L68" i="16"/>
  <c r="L64" i="16" s="1"/>
  <c r="K68" i="16"/>
  <c r="J68" i="16"/>
  <c r="I68" i="16"/>
  <c r="H68" i="16"/>
  <c r="H64" i="16" s="1"/>
  <c r="G68" i="16"/>
  <c r="F68" i="16"/>
  <c r="E68" i="16"/>
  <c r="M65" i="16"/>
  <c r="M64" i="16" s="1"/>
  <c r="L65" i="16"/>
  <c r="K65" i="16"/>
  <c r="J65" i="16"/>
  <c r="I65" i="16"/>
  <c r="I64" i="16" s="1"/>
  <c r="H65" i="16"/>
  <c r="G65" i="16"/>
  <c r="F65" i="16"/>
  <c r="E65" i="16"/>
  <c r="E64" i="16" s="1"/>
  <c r="K64" i="16"/>
  <c r="J64" i="16"/>
  <c r="G64" i="16"/>
  <c r="F64" i="16"/>
  <c r="M59" i="16"/>
  <c r="L59" i="16"/>
  <c r="K59" i="16"/>
  <c r="J59" i="16"/>
  <c r="I59" i="16"/>
  <c r="H59" i="16"/>
  <c r="G59" i="16"/>
  <c r="F59" i="16"/>
  <c r="E59" i="16"/>
  <c r="M56" i="16"/>
  <c r="L56" i="16"/>
  <c r="L52" i="16" s="1"/>
  <c r="K56" i="16"/>
  <c r="J56" i="16"/>
  <c r="I56" i="16"/>
  <c r="H56" i="16"/>
  <c r="H52" i="16" s="1"/>
  <c r="G56" i="16"/>
  <c r="F56" i="16"/>
  <c r="E56" i="16"/>
  <c r="M53" i="16"/>
  <c r="M52" i="16" s="1"/>
  <c r="L53" i="16"/>
  <c r="K53" i="16"/>
  <c r="J53" i="16"/>
  <c r="I53" i="16"/>
  <c r="I52" i="16" s="1"/>
  <c r="H53" i="16"/>
  <c r="G53" i="16"/>
  <c r="F53" i="16"/>
  <c r="E53" i="16"/>
  <c r="E52" i="16" s="1"/>
  <c r="K52" i="16"/>
  <c r="J52" i="16"/>
  <c r="J51" i="16" s="1"/>
  <c r="G52" i="16"/>
  <c r="F52" i="16"/>
  <c r="F51" i="16" s="1"/>
  <c r="K51" i="16"/>
  <c r="G51" i="16"/>
  <c r="M47" i="16"/>
  <c r="L47" i="16"/>
  <c r="L4" i="16" s="1"/>
  <c r="K47" i="16"/>
  <c r="J47" i="16"/>
  <c r="I47" i="16"/>
  <c r="H47" i="16"/>
  <c r="H4" i="16" s="1"/>
  <c r="G47" i="16"/>
  <c r="F47" i="16"/>
  <c r="E47" i="16"/>
  <c r="M8" i="16"/>
  <c r="M4" i="16" s="1"/>
  <c r="L8" i="16"/>
  <c r="K8" i="16"/>
  <c r="J8" i="16"/>
  <c r="I8" i="16"/>
  <c r="I4" i="16" s="1"/>
  <c r="H8" i="16"/>
  <c r="G8" i="16"/>
  <c r="F8" i="16"/>
  <c r="E8" i="16"/>
  <c r="E4" i="16" s="1"/>
  <c r="M5" i="16"/>
  <c r="L5" i="16"/>
  <c r="K5" i="16"/>
  <c r="J5" i="16"/>
  <c r="J4" i="16" s="1"/>
  <c r="J92" i="16" s="1"/>
  <c r="I5" i="16"/>
  <c r="H5" i="16"/>
  <c r="G5" i="16"/>
  <c r="F5" i="16"/>
  <c r="F4" i="16" s="1"/>
  <c r="F92" i="16" s="1"/>
  <c r="E5" i="16"/>
  <c r="K4" i="16"/>
  <c r="K92" i="16" s="1"/>
  <c r="G4" i="16"/>
  <c r="G92" i="16" s="1"/>
  <c r="M81" i="15"/>
  <c r="M77" i="15" s="1"/>
  <c r="L81" i="15"/>
  <c r="K81" i="15"/>
  <c r="J81" i="15"/>
  <c r="I81" i="15"/>
  <c r="I77" i="15" s="1"/>
  <c r="H81" i="15"/>
  <c r="G81" i="15"/>
  <c r="F81" i="15"/>
  <c r="E81" i="15"/>
  <c r="E77" i="15" s="1"/>
  <c r="M78" i="15"/>
  <c r="L78" i="15"/>
  <c r="K78" i="15"/>
  <c r="J78" i="15"/>
  <c r="J77" i="15" s="1"/>
  <c r="I78" i="15"/>
  <c r="H78" i="15"/>
  <c r="G78" i="15"/>
  <c r="F78" i="15"/>
  <c r="F77" i="15" s="1"/>
  <c r="E78" i="15"/>
  <c r="L77" i="15"/>
  <c r="K77" i="15"/>
  <c r="H77" i="15"/>
  <c r="G77" i="15"/>
  <c r="M73" i="15"/>
  <c r="L73" i="15"/>
  <c r="K73" i="15"/>
  <c r="J73" i="15"/>
  <c r="I73" i="15"/>
  <c r="H73" i="15"/>
  <c r="G73" i="15"/>
  <c r="F73" i="15"/>
  <c r="E73" i="15"/>
  <c r="M68" i="15"/>
  <c r="M64" i="15" s="1"/>
  <c r="L68" i="15"/>
  <c r="K68" i="15"/>
  <c r="J68" i="15"/>
  <c r="I68" i="15"/>
  <c r="I64" i="15" s="1"/>
  <c r="H68" i="15"/>
  <c r="G68" i="15"/>
  <c r="F68" i="15"/>
  <c r="E68" i="15"/>
  <c r="M65" i="15"/>
  <c r="L65" i="15"/>
  <c r="K65" i="15"/>
  <c r="J65" i="15"/>
  <c r="J64" i="15" s="1"/>
  <c r="I65" i="15"/>
  <c r="H65" i="15"/>
  <c r="G65" i="15"/>
  <c r="F65" i="15"/>
  <c r="F64" i="15" s="1"/>
  <c r="E65" i="15"/>
  <c r="L64" i="15"/>
  <c r="K64" i="15"/>
  <c r="H64" i="15"/>
  <c r="G64" i="15"/>
  <c r="E64" i="15"/>
  <c r="M59" i="15"/>
  <c r="L59" i="15"/>
  <c r="K59" i="15"/>
  <c r="J59" i="15"/>
  <c r="I59" i="15"/>
  <c r="H59" i="15"/>
  <c r="G59" i="15"/>
  <c r="F59" i="15"/>
  <c r="E59" i="15"/>
  <c r="M56" i="15"/>
  <c r="L56" i="15"/>
  <c r="K56" i="15"/>
  <c r="J56" i="15"/>
  <c r="I56" i="15"/>
  <c r="H56" i="15"/>
  <c r="G56" i="15"/>
  <c r="F56" i="15"/>
  <c r="E56" i="15"/>
  <c r="M53" i="15"/>
  <c r="L53" i="15"/>
  <c r="L52" i="15" s="1"/>
  <c r="L51" i="15" s="1"/>
  <c r="K53" i="15"/>
  <c r="J53" i="15"/>
  <c r="J52" i="15" s="1"/>
  <c r="J51" i="15" s="1"/>
  <c r="I53" i="15"/>
  <c r="H53" i="15"/>
  <c r="H52" i="15" s="1"/>
  <c r="H51" i="15" s="1"/>
  <c r="G53" i="15"/>
  <c r="F53" i="15"/>
  <c r="F52" i="15" s="1"/>
  <c r="F51" i="15" s="1"/>
  <c r="E53" i="15"/>
  <c r="M52" i="15"/>
  <c r="M51" i="15" s="1"/>
  <c r="K52" i="15"/>
  <c r="K51" i="15" s="1"/>
  <c r="I52" i="15"/>
  <c r="I51" i="15" s="1"/>
  <c r="G52" i="15"/>
  <c r="G51" i="15" s="1"/>
  <c r="E52" i="15"/>
  <c r="E51" i="15" s="1"/>
  <c r="M47" i="15"/>
  <c r="L47" i="15"/>
  <c r="K47" i="15"/>
  <c r="J47" i="15"/>
  <c r="I47" i="15"/>
  <c r="H47" i="15"/>
  <c r="G47" i="15"/>
  <c r="F47" i="15"/>
  <c r="E47" i="15"/>
  <c r="M8" i="15"/>
  <c r="L8" i="15"/>
  <c r="K8" i="15"/>
  <c r="J8" i="15"/>
  <c r="I8" i="15"/>
  <c r="H8" i="15"/>
  <c r="H4" i="15" s="1"/>
  <c r="G8" i="15"/>
  <c r="F8" i="15"/>
  <c r="E8" i="15"/>
  <c r="M5" i="15"/>
  <c r="M4" i="15" s="1"/>
  <c r="L5" i="15"/>
  <c r="K5" i="15"/>
  <c r="K4" i="15" s="1"/>
  <c r="K92" i="15" s="1"/>
  <c r="J5" i="15"/>
  <c r="I5" i="15"/>
  <c r="I4" i="15" s="1"/>
  <c r="I92" i="15" s="1"/>
  <c r="H5" i="15"/>
  <c r="G5" i="15"/>
  <c r="G4" i="15" s="1"/>
  <c r="F5" i="15"/>
  <c r="E5" i="15"/>
  <c r="E4" i="15" s="1"/>
  <c r="L4" i="15"/>
  <c r="L92" i="15" s="1"/>
  <c r="J4" i="15"/>
  <c r="J92" i="15" s="1"/>
  <c r="F4" i="15"/>
  <c r="M81" i="14"/>
  <c r="L81" i="14"/>
  <c r="L77" i="14" s="1"/>
  <c r="K81" i="14"/>
  <c r="J81" i="14"/>
  <c r="I81" i="14"/>
  <c r="H81" i="14"/>
  <c r="H77" i="14" s="1"/>
  <c r="G81" i="14"/>
  <c r="F81" i="14"/>
  <c r="E81" i="14"/>
  <c r="M78" i="14"/>
  <c r="M77" i="14" s="1"/>
  <c r="L78" i="14"/>
  <c r="K78" i="14"/>
  <c r="K77" i="14" s="1"/>
  <c r="J78" i="14"/>
  <c r="I78" i="14"/>
  <c r="I77" i="14" s="1"/>
  <c r="H78" i="14"/>
  <c r="G78" i="14"/>
  <c r="G77" i="14" s="1"/>
  <c r="F78" i="14"/>
  <c r="E78" i="14"/>
  <c r="E77" i="14" s="1"/>
  <c r="J77" i="14"/>
  <c r="F77" i="14"/>
  <c r="M73" i="14"/>
  <c r="L73" i="14"/>
  <c r="K73" i="14"/>
  <c r="J73" i="14"/>
  <c r="I73" i="14"/>
  <c r="H73" i="14"/>
  <c r="G73" i="14"/>
  <c r="F73" i="14"/>
  <c r="E73" i="14"/>
  <c r="M68" i="14"/>
  <c r="L68" i="14"/>
  <c r="L64" i="14" s="1"/>
  <c r="K68" i="14"/>
  <c r="J68" i="14"/>
  <c r="I68" i="14"/>
  <c r="H68" i="14"/>
  <c r="H64" i="14" s="1"/>
  <c r="G68" i="14"/>
  <c r="F68" i="14"/>
  <c r="E68" i="14"/>
  <c r="M65" i="14"/>
  <c r="M64" i="14" s="1"/>
  <c r="L65" i="14"/>
  <c r="K65" i="14"/>
  <c r="K64" i="14" s="1"/>
  <c r="J65" i="14"/>
  <c r="I65" i="14"/>
  <c r="I64" i="14" s="1"/>
  <c r="H65" i="14"/>
  <c r="G65" i="14"/>
  <c r="G64" i="14" s="1"/>
  <c r="F65" i="14"/>
  <c r="E65" i="14"/>
  <c r="E64" i="14" s="1"/>
  <c r="J64" i="14"/>
  <c r="F64" i="14"/>
  <c r="M59" i="14"/>
  <c r="L59" i="14"/>
  <c r="K59" i="14"/>
  <c r="J59" i="14"/>
  <c r="I59" i="14"/>
  <c r="H59" i="14"/>
  <c r="G59" i="14"/>
  <c r="F59" i="14"/>
  <c r="E59" i="14"/>
  <c r="M56" i="14"/>
  <c r="L56" i="14"/>
  <c r="L52" i="14" s="1"/>
  <c r="L51" i="14" s="1"/>
  <c r="K56" i="14"/>
  <c r="J56" i="14"/>
  <c r="I56" i="14"/>
  <c r="H56" i="14"/>
  <c r="H52" i="14" s="1"/>
  <c r="H51" i="14" s="1"/>
  <c r="G56" i="14"/>
  <c r="F56" i="14"/>
  <c r="E56" i="14"/>
  <c r="M53" i="14"/>
  <c r="M52" i="14" s="1"/>
  <c r="M51" i="14" s="1"/>
  <c r="L53" i="14"/>
  <c r="K53" i="14"/>
  <c r="K52" i="14" s="1"/>
  <c r="K51" i="14" s="1"/>
  <c r="J53" i="14"/>
  <c r="I53" i="14"/>
  <c r="I52" i="14" s="1"/>
  <c r="I51" i="14" s="1"/>
  <c r="H53" i="14"/>
  <c r="G53" i="14"/>
  <c r="G52" i="14" s="1"/>
  <c r="G51" i="14" s="1"/>
  <c r="F53" i="14"/>
  <c r="E53" i="14"/>
  <c r="E52" i="14" s="1"/>
  <c r="E51" i="14" s="1"/>
  <c r="J52" i="14"/>
  <c r="J51" i="14" s="1"/>
  <c r="F52" i="14"/>
  <c r="F51" i="14" s="1"/>
  <c r="M47" i="14"/>
  <c r="L47" i="14"/>
  <c r="K47" i="14"/>
  <c r="J47" i="14"/>
  <c r="I47" i="14"/>
  <c r="H47" i="14"/>
  <c r="G47" i="14"/>
  <c r="F47" i="14"/>
  <c r="E47" i="14"/>
  <c r="M8" i="14"/>
  <c r="M4" i="14" s="1"/>
  <c r="L8" i="14"/>
  <c r="K8" i="14"/>
  <c r="J8" i="14"/>
  <c r="I8" i="14"/>
  <c r="I4" i="14" s="1"/>
  <c r="H8" i="14"/>
  <c r="G8" i="14"/>
  <c r="F8" i="14"/>
  <c r="E8" i="14"/>
  <c r="E4" i="14" s="1"/>
  <c r="M5" i="14"/>
  <c r="L5" i="14"/>
  <c r="L4" i="14" s="1"/>
  <c r="L92" i="14" s="1"/>
  <c r="K5" i="14"/>
  <c r="J5" i="14"/>
  <c r="J4" i="14" s="1"/>
  <c r="J92" i="14" s="1"/>
  <c r="I5" i="14"/>
  <c r="H5" i="14"/>
  <c r="H4" i="14" s="1"/>
  <c r="H92" i="14" s="1"/>
  <c r="G5" i="14"/>
  <c r="F5" i="14"/>
  <c r="F4" i="14" s="1"/>
  <c r="E5" i="14"/>
  <c r="K4" i="14"/>
  <c r="K92" i="14" s="1"/>
  <c r="G4" i="14"/>
  <c r="M36" i="13"/>
  <c r="L36" i="13"/>
  <c r="K36" i="13"/>
  <c r="J36" i="13"/>
  <c r="I36" i="13"/>
  <c r="H36" i="13"/>
  <c r="G36" i="13"/>
  <c r="F36" i="13"/>
  <c r="E36" i="13"/>
  <c r="M31" i="13"/>
  <c r="L31" i="13"/>
  <c r="K31" i="13"/>
  <c r="J31" i="13"/>
  <c r="I31" i="13"/>
  <c r="H31" i="13"/>
  <c r="G31" i="13"/>
  <c r="F31" i="13"/>
  <c r="E31" i="13"/>
  <c r="M21" i="13"/>
  <c r="L21" i="13"/>
  <c r="K21" i="13"/>
  <c r="J21" i="13"/>
  <c r="I21" i="13"/>
  <c r="H21" i="13"/>
  <c r="G21" i="13"/>
  <c r="F21" i="13"/>
  <c r="E21" i="13"/>
  <c r="M10" i="13"/>
  <c r="L10" i="13"/>
  <c r="L9" i="13" s="1"/>
  <c r="L40" i="13" s="1"/>
  <c r="K10" i="13"/>
  <c r="J10" i="13"/>
  <c r="J9" i="13" s="1"/>
  <c r="I10" i="13"/>
  <c r="H10" i="13"/>
  <c r="H9" i="13" s="1"/>
  <c r="H40" i="13" s="1"/>
  <c r="G10" i="13"/>
  <c r="F10" i="13"/>
  <c r="F9" i="13" s="1"/>
  <c r="E10" i="13"/>
  <c r="M9" i="13"/>
  <c r="K9" i="13"/>
  <c r="I9" i="13"/>
  <c r="G9" i="13"/>
  <c r="E9" i="13"/>
  <c r="M4" i="13"/>
  <c r="M40" i="13" s="1"/>
  <c r="L4" i="13"/>
  <c r="K4" i="13"/>
  <c r="K40" i="13" s="1"/>
  <c r="J4" i="13"/>
  <c r="I4" i="13"/>
  <c r="I40" i="13" s="1"/>
  <c r="H4" i="13"/>
  <c r="G4" i="13"/>
  <c r="G40" i="13" s="1"/>
  <c r="F4" i="13"/>
  <c r="E4" i="13"/>
  <c r="E40" i="13" s="1"/>
  <c r="K15" i="12"/>
  <c r="J15" i="12"/>
  <c r="I15" i="12"/>
  <c r="H15" i="12"/>
  <c r="G15" i="12"/>
  <c r="F15" i="12"/>
  <c r="E15" i="12"/>
  <c r="D15" i="12"/>
  <c r="C15" i="12"/>
  <c r="K4" i="12"/>
  <c r="J4" i="12"/>
  <c r="I4" i="12"/>
  <c r="H4" i="12"/>
  <c r="G4" i="12"/>
  <c r="F4" i="12"/>
  <c r="E4" i="12"/>
  <c r="D4" i="12"/>
  <c r="C4" i="12"/>
  <c r="K26" i="11"/>
  <c r="G26" i="11"/>
  <c r="C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I26" i="11" s="1"/>
  <c r="H8" i="11"/>
  <c r="G8" i="11"/>
  <c r="F8" i="11"/>
  <c r="E8" i="11"/>
  <c r="E26" i="11" s="1"/>
  <c r="D8" i="11"/>
  <c r="C8" i="11"/>
  <c r="K4" i="11"/>
  <c r="J4" i="11"/>
  <c r="J26" i="11" s="1"/>
  <c r="I4" i="11"/>
  <c r="H4" i="11"/>
  <c r="H26" i="11" s="1"/>
  <c r="G4" i="11"/>
  <c r="F4" i="11"/>
  <c r="F26" i="11" s="1"/>
  <c r="E4" i="11"/>
  <c r="D4" i="11"/>
  <c r="D26" i="11" s="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I26" i="9"/>
  <c r="E26" i="9"/>
  <c r="K16" i="9"/>
  <c r="J16" i="9"/>
  <c r="I16" i="9"/>
  <c r="H16" i="9"/>
  <c r="G16" i="9"/>
  <c r="F16" i="9"/>
  <c r="E16" i="9"/>
  <c r="D16" i="9"/>
  <c r="C16" i="9"/>
  <c r="K8" i="9"/>
  <c r="K26" i="9" s="1"/>
  <c r="J8" i="9"/>
  <c r="I8" i="9"/>
  <c r="H8" i="9"/>
  <c r="G8" i="9"/>
  <c r="G26" i="9" s="1"/>
  <c r="F8" i="9"/>
  <c r="E8" i="9"/>
  <c r="D8" i="9"/>
  <c r="C8" i="9"/>
  <c r="C26" i="9" s="1"/>
  <c r="K4" i="9"/>
  <c r="J4" i="9"/>
  <c r="J26" i="9" s="1"/>
  <c r="I4" i="9"/>
  <c r="H4" i="9"/>
  <c r="H26" i="9" s="1"/>
  <c r="G4" i="9"/>
  <c r="F4" i="9"/>
  <c r="F26" i="9" s="1"/>
  <c r="E4" i="9"/>
  <c r="D4" i="9"/>
  <c r="D26" i="9" s="1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26" i="7"/>
  <c r="G26" i="7"/>
  <c r="C26" i="7"/>
  <c r="K16" i="7"/>
  <c r="J16" i="7"/>
  <c r="I16" i="7"/>
  <c r="H16" i="7"/>
  <c r="G16" i="7"/>
  <c r="F16" i="7"/>
  <c r="E16" i="7"/>
  <c r="D16" i="7"/>
  <c r="C16" i="7"/>
  <c r="K8" i="7"/>
  <c r="J8" i="7"/>
  <c r="I8" i="7"/>
  <c r="I26" i="7" s="1"/>
  <c r="H8" i="7"/>
  <c r="G8" i="7"/>
  <c r="F8" i="7"/>
  <c r="E8" i="7"/>
  <c r="E26" i="7" s="1"/>
  <c r="D8" i="7"/>
  <c r="C8" i="7"/>
  <c r="K4" i="7"/>
  <c r="J4" i="7"/>
  <c r="J26" i="7" s="1"/>
  <c r="I4" i="7"/>
  <c r="H4" i="7"/>
  <c r="H26" i="7" s="1"/>
  <c r="G4" i="7"/>
  <c r="F4" i="7"/>
  <c r="F26" i="7" s="1"/>
  <c r="E4" i="7"/>
  <c r="D4" i="7"/>
  <c r="D26" i="7" s="1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J26" i="5"/>
  <c r="J30" i="5" s="1"/>
  <c r="F26" i="5"/>
  <c r="F30" i="5" s="1"/>
  <c r="Z20" i="5"/>
  <c r="K20" i="5"/>
  <c r="K26" i="5" s="1"/>
  <c r="K30" i="5" s="1"/>
  <c r="J20" i="5"/>
  <c r="I20" i="5"/>
  <c r="I26" i="5" s="1"/>
  <c r="I30" i="5" s="1"/>
  <c r="H20" i="5"/>
  <c r="H26" i="5" s="1"/>
  <c r="H30" i="5" s="1"/>
  <c r="G20" i="5"/>
  <c r="G26" i="5" s="1"/>
  <c r="G30" i="5" s="1"/>
  <c r="F20" i="5"/>
  <c r="E20" i="5"/>
  <c r="E26" i="5" s="1"/>
  <c r="E30" i="5" s="1"/>
  <c r="D20" i="5"/>
  <c r="D26" i="5" s="1"/>
  <c r="D30" i="5" s="1"/>
  <c r="C20" i="5"/>
  <c r="C26" i="5" s="1"/>
  <c r="C30" i="5" s="1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J26" i="4"/>
  <c r="J30" i="4" s="1"/>
  <c r="F26" i="4"/>
  <c r="F30" i="4" s="1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H26" i="4" s="1"/>
  <c r="H30" i="4" s="1"/>
  <c r="G8" i="4"/>
  <c r="F8" i="4"/>
  <c r="E8" i="4"/>
  <c r="D8" i="4"/>
  <c r="D26" i="4" s="1"/>
  <c r="D30" i="4" s="1"/>
  <c r="C8" i="4"/>
  <c r="K4" i="4"/>
  <c r="K26" i="4" s="1"/>
  <c r="K30" i="4" s="1"/>
  <c r="J4" i="4"/>
  <c r="I4" i="4"/>
  <c r="I26" i="4" s="1"/>
  <c r="I30" i="4" s="1"/>
  <c r="H4" i="4"/>
  <c r="G4" i="4"/>
  <c r="G26" i="4" s="1"/>
  <c r="G30" i="4" s="1"/>
  <c r="F4" i="4"/>
  <c r="E4" i="4"/>
  <c r="E26" i="4" s="1"/>
  <c r="E30" i="4" s="1"/>
  <c r="D4" i="4"/>
  <c r="C4" i="4"/>
  <c r="C26" i="4" s="1"/>
  <c r="C30" i="4" s="1"/>
  <c r="G92" i="14" l="1"/>
  <c r="G92" i="15"/>
  <c r="M92" i="17"/>
  <c r="H92" i="17"/>
  <c r="L92" i="17"/>
  <c r="G92" i="17"/>
  <c r="K92" i="17"/>
  <c r="E92" i="15"/>
  <c r="M92" i="15"/>
  <c r="H92" i="15"/>
  <c r="M92" i="16"/>
  <c r="E51" i="16"/>
  <c r="E92" i="16" s="1"/>
  <c r="I51" i="16"/>
  <c r="I92" i="16" s="1"/>
  <c r="M51" i="16"/>
  <c r="H51" i="16"/>
  <c r="H92" i="16" s="1"/>
  <c r="L51" i="16"/>
  <c r="L92" i="16" s="1"/>
  <c r="F92" i="17"/>
  <c r="F40" i="13"/>
  <c r="J40" i="13"/>
  <c r="F92" i="14"/>
  <c r="E92" i="14"/>
  <c r="I92" i="14"/>
  <c r="M92" i="14"/>
  <c r="F92" i="15"/>
  <c r="J92" i="17"/>
  <c r="F51" i="17"/>
  <c r="J51" i="17"/>
</calcChain>
</file>

<file path=xl/sharedStrings.xml><?xml version="1.0" encoding="utf-8"?>
<sst xmlns="http://schemas.openxmlformats.org/spreadsheetml/2006/main" count="6501" uniqueCount="183">
  <si>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</si>
  <si>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</si>
  <si>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</si>
  <si>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</si>
  <si>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</si>
  <si>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</si>
  <si>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2010/11</t>
  </si>
  <si>
    <t>2011/12</t>
  </si>
  <si>
    <t>2012/13</t>
  </si>
  <si>
    <t>2013/14</t>
  </si>
  <si>
    <t>2014/15</t>
  </si>
  <si>
    <t>2015/16</t>
  </si>
  <si>
    <t>2016/17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</si>
  <si>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</si>
  <si>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</si>
  <si>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</si>
  <si>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</si>
  <si>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</si>
  <si>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</si>
  <si>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</si>
  <si>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</si>
  <si>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</si>
  <si>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</si>
  <si>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</si>
  <si>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</si>
  <si>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</si>
  <si>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</si>
  <si>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</si>
  <si>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</si>
  <si>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</si>
  <si>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</si>
  <si>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</si>
  <si>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</si>
  <si>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</si>
  <si>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</si>
  <si>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</si>
  <si>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</si>
  <si>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>Total economic classification</t>
  </si>
  <si>
    <t>LESS:</t>
  </si>
  <si>
    <r>
      <t>Departmental receipts not surrendered to Provincial Revenue Fund</t>
    </r>
    <r>
      <rPr>
        <vertAlign val="superscript"/>
        <sz val="8"/>
        <color indexed="8"/>
        <rFont val="Arial Narrow"/>
        <family val="2"/>
      </rPr>
      <t>1</t>
    </r>
  </si>
  <si>
    <t>(Amount to be financed from revenue collected in terms of Section 13 (2) of the PFMA)</t>
  </si>
  <si>
    <t>Adjusted total economic classification</t>
  </si>
  <si>
    <t>Filter</t>
  </si>
  <si>
    <t>Programmes</t>
  </si>
  <si>
    <t>Total</t>
  </si>
  <si>
    <t>Direct charge on the Provincial Revenue Fund</t>
  </si>
  <si>
    <t>Members remuneration</t>
  </si>
  <si>
    <t>Other (Specify)</t>
  </si>
  <si>
    <t>Total payments and estimates</t>
  </si>
  <si>
    <t>Departmental receipts not surrendered to Provincial Revenue Fund</t>
  </si>
  <si>
    <t>Adjusted total payments and estimates</t>
  </si>
  <si>
    <t/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</si>
  <si>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</si>
  <si>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</si>
  <si>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</si>
  <si>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</si>
  <si>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</si>
  <si>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</si>
  <si>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</si>
  <si>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</si>
  <si>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</si>
  <si>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</si>
  <si>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</si>
  <si>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</si>
  <si>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</si>
  <si>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</si>
  <si>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</si>
  <si>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</si>
  <si>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</si>
  <si>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</si>
  <si>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</si>
  <si>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</si>
  <si>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</si>
  <si>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</si>
  <si>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</si>
  <si>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</si>
  <si>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</si>
  <si>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</si>
  <si>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</si>
  <si>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</si>
  <si>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</si>
  <si>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</si>
  <si>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</si>
  <si>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</si>
  <si>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</si>
  <si>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</si>
  <si>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</si>
  <si>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</si>
  <si>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</si>
  <si>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</si>
  <si>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</si>
  <si>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</si>
  <si>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</si>
  <si>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</si>
  <si>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</si>
  <si>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</si>
  <si>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</si>
  <si>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</si>
  <si>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</si>
  <si>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</si>
  <si>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</si>
  <si>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</si>
  <si>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</si>
  <si>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</si>
  <si>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</si>
  <si>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</si>
  <si>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</si>
  <si>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</si>
  <si>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</si>
  <si>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</si>
  <si>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</si>
  <si>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</si>
  <si>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</si>
  <si>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</si>
  <si>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</si>
  <si>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</si>
  <si>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</si>
  <si>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</si>
  <si>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</si>
  <si>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</si>
  <si>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</si>
  <si>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</si>
  <si>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</si>
  <si>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</si>
  <si>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</si>
  <si>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</si>
  <si>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</si>
  <si>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</si>
  <si>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</si>
  <si>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</si>
  <si>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</si>
  <si>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</si>
  <si>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</si>
  <si>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</si>
  <si>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</si>
  <si>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</si>
  <si>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</si>
  <si>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</si>
  <si>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</si>
  <si>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</si>
  <si>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</si>
  <si>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</si>
  <si>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</si>
  <si>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</si>
  <si>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</si>
  <si>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</si>
  <si>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1. Administration</t>
  </si>
  <si>
    <t>2. Facilities For Members And Political Parties</t>
  </si>
  <si>
    <t>3. Parliamentary Services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</si>
  <si>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</si>
  <si>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</si>
  <si>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</si>
  <si>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</si>
  <si>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</si>
  <si>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>Table B.2: Payments and estimates by economic classification: Administration</t>
  </si>
  <si>
    <t>1. Office Of The Speaker</t>
  </si>
  <si>
    <t>2. Office Of The Secretary</t>
  </si>
  <si>
    <t>3. Financial Management</t>
  </si>
  <si>
    <t>4. Corporate Services</t>
  </si>
  <si>
    <t>5. Internal Audit</t>
  </si>
  <si>
    <t>6. Safety</t>
  </si>
  <si>
    <t>1. Library, Research And Information Services</t>
  </si>
  <si>
    <t>2. House Proceedings</t>
  </si>
  <si>
    <t>3. Committee Services</t>
  </si>
  <si>
    <t>4. Legal Services</t>
  </si>
  <si>
    <t>5. Ncop</t>
  </si>
  <si>
    <t>6. Public Participation And Petitions</t>
  </si>
  <si>
    <t>7. Hansard And Language Services</t>
  </si>
  <si>
    <t>1. Facilities For Members And Political Parties</t>
  </si>
  <si>
    <t>2. Political Support Services</t>
  </si>
  <si>
    <t>Table B.1: Specification of receipts: Provincial Legislature</t>
  </si>
  <si>
    <t>Table B.2: Payments and estimates by economic classification: Provincial Legislature</t>
  </si>
  <si>
    <t>Table B.2: Payments and estimates by economic classification: Facilities For Members And Political Parties</t>
  </si>
  <si>
    <t>Table B.2: Payments and estimates by economic classification: Parliamentary Services</t>
  </si>
  <si>
    <t>Table 2.1(a) : Summary of departmental receipts collection</t>
  </si>
  <si>
    <t>Table 2.1(b) : Summary of payments and estimates by programme: Provincial Legislature</t>
  </si>
  <si>
    <t>Table 2.1(c) : Summary of provincial payments and estimates by economic classification: Provincial Legislature</t>
  </si>
  <si>
    <t>Table 2.2(a) : Summary of payments and estimates by sub-programme: Administration</t>
  </si>
  <si>
    <t>Table 2.2(b) : Summary of payments and estimates by economic classification: Administration</t>
  </si>
  <si>
    <t>Table 2.3(a) : Summary of payments and estimates by sub-programme: Facilities For Members And Political Parties</t>
  </si>
  <si>
    <t>Table 2.3(b) : Summary of payments and estimates by economic classification: Facilities For Members And Political Parties</t>
  </si>
  <si>
    <t>Table 2.4(a) : Summary of payments and estimates by sub-programme: Parliamentary Services</t>
  </si>
  <si>
    <t>Table 2.4(b) : Summary of payments and estimates by economic classification: Parliamentary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</si>
</sst>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3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164" fontId="6" fillId="0" borderId="10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10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11" xfId="1" applyNumberFormat="1" applyFont="1" applyFill="1" applyBorder="1" applyAlignment="1" applyProtection="1">
      <alignment horizontal="right" vertical="top"/>
    </xf>
    <xf numFmtId="164" fontId="6" fillId="0" borderId="12" xfId="1" applyNumberFormat="1" applyFont="1" applyFill="1" applyBorder="1" applyAlignment="1" applyProtection="1">
      <alignment horizontal="right" vertical="top"/>
    </xf>
    <xf numFmtId="0" fontId="8" fillId="0" borderId="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9" fillId="0" borderId="0" xfId="1" applyFont="1" applyBorder="1" applyAlignment="1">
      <alignment vertical="center" wrapText="1"/>
    </xf>
    <xf numFmtId="17" fontId="4" fillId="0" borderId="0" xfId="1" quotePrefix="1" applyNumberFormat="1" applyFont="1" applyBorder="1" applyAlignment="1">
      <alignment horizontal="center" vertical="center" wrapText="1"/>
    </xf>
    <xf numFmtId="17" fontId="4" fillId="0" borderId="11" xfId="1" quotePrefix="1" applyNumberFormat="1" applyFont="1" applyBorder="1" applyAlignment="1">
      <alignment horizontal="center" vertical="center" wrapText="1"/>
    </xf>
    <xf numFmtId="17" fontId="4" fillId="0" borderId="0" xfId="1" applyNumberFormat="1" applyFont="1" applyBorder="1" applyAlignment="1">
      <alignment horizontal="center" vertical="center" wrapText="1"/>
    </xf>
    <xf numFmtId="17" fontId="4" fillId="0" borderId="12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 indent="1"/>
    </xf>
    <xf numFmtId="0" fontId="8" fillId="0" borderId="16" xfId="1" applyNumberFormat="1" applyFont="1" applyBorder="1" applyAlignment="1">
      <alignment horizontal="left" indent="1"/>
    </xf>
    <xf numFmtId="0" fontId="4" fillId="0" borderId="16" xfId="1" applyFont="1" applyBorder="1" applyAlignment="1">
      <alignment vertical="center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164" fontId="6" fillId="0" borderId="18" xfId="1" applyNumberFormat="1" applyFont="1" applyFill="1" applyBorder="1" applyAlignment="1" applyProtection="1">
      <alignment horizontal="right" vertical="top"/>
    </xf>
    <xf numFmtId="0" fontId="11" fillId="0" borderId="0" xfId="1" applyNumberFormat="1" applyFont="1" applyBorder="1" applyAlignment="1">
      <alignment horizontal="lef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Border="1" applyAlignment="1">
      <alignment horizontal="left" indent="1"/>
    </xf>
    <xf numFmtId="0" fontId="4" fillId="0" borderId="0" xfId="1" applyFont="1" applyBorder="1" applyAlignment="1">
      <alignment vertical="center"/>
    </xf>
    <xf numFmtId="0" fontId="8" fillId="0" borderId="0" xfId="1" applyFont="1" applyAlignment="1">
      <alignment horizontal="left" vertical="center" indent="1"/>
    </xf>
    <xf numFmtId="0" fontId="8" fillId="0" borderId="0" xfId="1" applyFont="1" applyAlignment="1" applyProtection="1">
      <alignment horizontal="left" vertical="center" indent="1"/>
      <protection locked="0"/>
    </xf>
    <xf numFmtId="164" fontId="5" fillId="0" borderId="0" xfId="1" applyNumberFormat="1" applyFont="1" applyFill="1" applyBorder="1" applyAlignment="1" applyProtection="1">
      <alignment horizontal="right" vertical="top"/>
      <protection locked="0"/>
    </xf>
    <xf numFmtId="164" fontId="5" fillId="0" borderId="11" xfId="1" applyNumberFormat="1" applyFont="1" applyFill="1" applyBorder="1" applyAlignment="1" applyProtection="1">
      <alignment horizontal="right" vertical="top"/>
      <protection locked="0"/>
    </xf>
    <xf numFmtId="164" fontId="5" fillId="0" borderId="12" xfId="1" applyNumberFormat="1" applyFont="1" applyFill="1" applyBorder="1" applyAlignment="1" applyProtection="1">
      <alignment horizontal="right" vertical="top"/>
      <protection locked="0"/>
    </xf>
    <xf numFmtId="0" fontId="8" fillId="0" borderId="0" xfId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9" xfId="1" applyNumberFormat="1" applyFont="1" applyFill="1" applyBorder="1" applyAlignment="1" applyProtection="1">
      <alignment horizontal="right" vertical="top"/>
    </xf>
    <xf numFmtId="164" fontId="6" fillId="0" borderId="20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11" xfId="1" applyNumberFormat="1" applyFont="1" applyFill="1" applyBorder="1" applyAlignment="1" applyProtection="1">
      <alignment horizontal="center" vertical="center"/>
    </xf>
    <xf numFmtId="164" fontId="6" fillId="0" borderId="12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9" xfId="1" quotePrefix="1" applyNumberFormat="1" applyFont="1" applyBorder="1" applyAlignment="1">
      <alignment horizontal="left" vertical="center" indent="1"/>
    </xf>
    <xf numFmtId="49" fontId="5" fillId="0" borderId="8" xfId="1" quotePrefix="1" applyNumberFormat="1" applyFont="1" applyBorder="1" applyAlignment="1">
      <alignment horizontal="left" vertical="center" indent="1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8" xfId="1" quotePrefix="1" applyNumberFormat="1" applyFont="1" applyFill="1" applyBorder="1" applyAlignment="1" applyProtection="1">
      <alignment horizontal="center" vertical="center"/>
    </xf>
    <xf numFmtId="164" fontId="5" fillId="0" borderId="10" xfId="1" quotePrefix="1" applyNumberFormat="1" applyFont="1" applyFill="1" applyBorder="1" applyAlignment="1" applyProtection="1">
      <alignment horizontal="center" vertical="center"/>
    </xf>
    <xf numFmtId="49" fontId="5" fillId="0" borderId="11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9" xfId="1" quotePrefix="1" applyNumberFormat="1" applyFont="1" applyBorder="1" applyAlignment="1">
      <alignment horizontal="left" vertical="center"/>
    </xf>
    <xf numFmtId="49" fontId="5" fillId="0" borderId="8" xfId="1" quotePrefix="1" applyNumberFormat="1" applyFont="1" applyBorder="1" applyAlignment="1">
      <alignment horizontal="left" vertical="center"/>
    </xf>
    <xf numFmtId="164" fontId="5" fillId="0" borderId="13" xfId="1" applyNumberFormat="1" applyFont="1" applyFill="1" applyBorder="1" applyAlignment="1" applyProtection="1">
      <alignment horizontal="center" vertical="center"/>
    </xf>
    <xf numFmtId="164" fontId="5" fillId="0" borderId="14" xfId="1" applyNumberFormat="1" applyFont="1" applyFill="1" applyBorder="1" applyAlignment="1" applyProtection="1">
      <alignment horizontal="center" vertical="center"/>
    </xf>
    <xf numFmtId="164" fontId="5" fillId="0" borderId="15" xfId="1" applyNumberFormat="1" applyFont="1" applyFill="1" applyBorder="1" applyAlignment="1" applyProtection="1">
      <alignment horizontal="center" vertical="center"/>
    </xf>
    <xf numFmtId="0" fontId="6" fillId="0" borderId="8" xfId="1" quotePrefix="1" applyFont="1" applyBorder="1" applyAlignment="1">
      <alignment vertical="center"/>
    </xf>
    <xf numFmtId="0" fontId="6" fillId="0" borderId="10" xfId="1" quotePrefix="1" applyFont="1" applyBorder="1" applyAlignment="1">
      <alignment vertical="center"/>
    </xf>
    <xf numFmtId="49" fontId="5" fillId="0" borderId="11" xfId="1" quotePrefix="1" applyNumberFormat="1" applyFont="1" applyBorder="1" applyAlignment="1">
      <alignment horizontal="left" vertical="center" indent="2"/>
    </xf>
    <xf numFmtId="49" fontId="5" fillId="0" borderId="9" xfId="1" quotePrefix="1" applyNumberFormat="1" applyFont="1" applyBorder="1" applyAlignment="1">
      <alignment horizontal="left" vertical="center" indent="2"/>
    </xf>
    <xf numFmtId="0" fontId="5" fillId="0" borderId="10" xfId="1" quotePrefix="1" applyFont="1" applyBorder="1" applyAlignment="1">
      <alignment vertical="center"/>
    </xf>
    <xf numFmtId="0" fontId="5" fillId="0" borderId="12" xfId="1" quotePrefix="1" applyFont="1" applyBorder="1" applyAlignment="1">
      <alignment vertical="center"/>
    </xf>
    <xf numFmtId="49" fontId="12" fillId="0" borderId="0" xfId="1" applyNumberFormat="1" applyFont="1" applyAlignment="1">
      <alignment horizontal="left" vertical="center" indent="3"/>
    </xf>
    <xf numFmtId="49" fontId="12" fillId="0" borderId="11" xfId="1" quotePrefix="1" applyNumberFormat="1" applyFont="1" applyBorder="1" applyAlignment="1">
      <alignment horizontal="left" vertical="center" indent="3"/>
    </xf>
    <xf numFmtId="49" fontId="12" fillId="0" borderId="0" xfId="1" applyNumberFormat="1" applyFont="1" applyAlignment="1">
      <alignment horizontal="left" vertical="center" indent="4"/>
    </xf>
    <xf numFmtId="49" fontId="12" fillId="0" borderId="11" xfId="1" quotePrefix="1" applyNumberFormat="1" applyFont="1" applyBorder="1" applyAlignment="1">
      <alignment horizontal="left" vertical="center" indent="4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8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49" fontId="6" fillId="0" borderId="9" xfId="1" quotePrefix="1" applyNumberFormat="1" applyFont="1" applyBorder="1" applyAlignment="1">
      <alignment horizontal="left" vertical="center"/>
    </xf>
    <xf numFmtId="49" fontId="6" fillId="0" borderId="8" xfId="1" quotePrefix="1" applyNumberFormat="1" applyFont="1" applyBorder="1" applyAlignment="1">
      <alignment horizontal="left" vertical="center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6" fillId="0" borderId="14" xfId="1" applyNumberFormat="1" applyFont="1" applyFill="1" applyBorder="1" applyAlignment="1" applyProtection="1">
      <alignment horizontal="center" vertical="center"/>
    </xf>
    <xf numFmtId="164" fontId="6" fillId="0" borderId="15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6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6" fillId="0" borderId="16" xfId="1" quotePrefix="1" applyFont="1" applyBorder="1" applyAlignment="1">
      <alignment vertical="center"/>
    </xf>
    <xf numFmtId="0" fontId="5" fillId="0" borderId="16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9" xfId="1" quotePrefix="1" applyNumberFormat="1" applyFont="1" applyBorder="1" applyAlignment="1">
      <alignment horizontal="left" vertical="center" indent="1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8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0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1" fillId="0" borderId="0" xfId="1" applyNumberFormat="1" applyFont="1" applyAlignment="1">
      <alignment horizontal="left" vertical="center" indent="2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11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12" xfId="1" quotePrefix="1" applyFont="1" applyBorder="1" applyAlignment="1">
      <alignment vertic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4" fillId="0" borderId="16" xfId="1" quotePrefix="1" applyFont="1" applyBorder="1" applyAlignment="1">
      <alignment vertical="center"/>
    </xf>
    <xf numFmtId="0" fontId="8" fillId="0" borderId="16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8467725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/>
    </row>
    <row r="4" spans="1:27" s="14" customFormat="1" ht="12.75" customHeight="1" x14ac:dyDescent="0.25">
      <c r="A4" s="31"/>
      <c r="B4" s="77" t="s">
        <v>52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66"/>
      <c r="AA4" s="24" t="s">
        <v>14</v>
      </c>
    </row>
    <row r="5" spans="1:27" s="14" customFormat="1" ht="12.75" customHeight="1" x14ac:dyDescent="0.25">
      <c r="A5" s="31"/>
      <c r="B5" s="78" t="s">
        <v>53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66"/>
      <c r="AA5" s="30">
        <v>1</v>
      </c>
    </row>
    <row r="6" spans="1:27" s="14" customFormat="1" ht="12.75" customHeight="1" x14ac:dyDescent="0.25">
      <c r="A6" s="31"/>
      <c r="B6" s="78" t="s">
        <v>54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66"/>
      <c r="AA6" s="24" t="s">
        <v>17</v>
      </c>
    </row>
    <row r="7" spans="1:27" s="14" customFormat="1" ht="12.75" customHeight="1" x14ac:dyDescent="0.25">
      <c r="A7" s="31"/>
      <c r="B7" s="78" t="s">
        <v>55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66"/>
      <c r="AA7" s="30">
        <v>2</v>
      </c>
    </row>
    <row r="8" spans="1:27" s="14" customFormat="1" ht="12.75" customHeight="1" x14ac:dyDescent="0.25">
      <c r="A8" s="31"/>
      <c r="B8" s="78" t="s">
        <v>56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66"/>
      <c r="AA8" s="24" t="s">
        <v>20</v>
      </c>
    </row>
    <row r="9" spans="1:27" s="23" customFormat="1" ht="12.75" customHeight="1" x14ac:dyDescent="0.25">
      <c r="A9" s="18"/>
      <c r="B9" s="70" t="s">
        <v>57</v>
      </c>
      <c r="C9" s="33">
        <v>1031</v>
      </c>
      <c r="D9" s="33">
        <v>151</v>
      </c>
      <c r="E9" s="33">
        <v>88</v>
      </c>
      <c r="F9" s="32">
        <v>62</v>
      </c>
      <c r="G9" s="33">
        <v>62</v>
      </c>
      <c r="H9" s="34">
        <v>62</v>
      </c>
      <c r="I9" s="33">
        <v>75</v>
      </c>
      <c r="J9" s="33">
        <v>83</v>
      </c>
      <c r="K9" s="33">
        <v>87</v>
      </c>
      <c r="Z9" s="66"/>
      <c r="AA9" s="14" t="s">
        <v>51</v>
      </c>
    </row>
    <row r="10" spans="1:27" s="14" customFormat="1" ht="12.75" customHeight="1" x14ac:dyDescent="0.25">
      <c r="A10" s="25"/>
      <c r="B10" s="70" t="s">
        <v>58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66"/>
    </row>
    <row r="11" spans="1:27" s="14" customFormat="1" ht="12.75" customHeight="1" x14ac:dyDescent="0.25">
      <c r="A11" s="31"/>
      <c r="B11" s="70" t="s">
        <v>59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66"/>
    </row>
    <row r="12" spans="1:27" s="14" customFormat="1" ht="12.75" customHeight="1" x14ac:dyDescent="0.25">
      <c r="A12" s="25"/>
      <c r="B12" s="70" t="s">
        <v>60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66"/>
    </row>
    <row r="13" spans="1:27" s="14" customFormat="1" ht="12.75" customHeight="1" x14ac:dyDescent="0.25">
      <c r="A13" s="25"/>
      <c r="B13" s="70" t="s">
        <v>61</v>
      </c>
      <c r="C13" s="33">
        <v>113</v>
      </c>
      <c r="D13" s="33">
        <v>528</v>
      </c>
      <c r="E13" s="33">
        <v>112</v>
      </c>
      <c r="F13" s="32">
        <v>130</v>
      </c>
      <c r="G13" s="33">
        <v>130</v>
      </c>
      <c r="H13" s="34">
        <v>130</v>
      </c>
      <c r="I13" s="33">
        <v>105</v>
      </c>
      <c r="J13" s="33">
        <v>0</v>
      </c>
      <c r="K13" s="33">
        <v>0</v>
      </c>
      <c r="Z13" s="66"/>
    </row>
    <row r="14" spans="1:27" s="14" customFormat="1" ht="12.75" customHeight="1" x14ac:dyDescent="0.25">
      <c r="A14" s="31"/>
      <c r="B14" s="77" t="s">
        <v>62</v>
      </c>
      <c r="C14" s="36">
        <v>0</v>
      </c>
      <c r="D14" s="36">
        <v>0</v>
      </c>
      <c r="E14" s="36">
        <v>123</v>
      </c>
      <c r="F14" s="35">
        <v>65</v>
      </c>
      <c r="G14" s="36">
        <v>65</v>
      </c>
      <c r="H14" s="37">
        <v>65</v>
      </c>
      <c r="I14" s="36">
        <v>69</v>
      </c>
      <c r="J14" s="36">
        <v>73</v>
      </c>
      <c r="K14" s="36">
        <v>77</v>
      </c>
      <c r="Z14" s="66"/>
    </row>
    <row r="15" spans="1:27" s="14" customFormat="1" ht="12.75" customHeight="1" x14ac:dyDescent="0.25">
      <c r="A15" s="58"/>
      <c r="B15" s="59" t="s">
        <v>63</v>
      </c>
      <c r="C15" s="79">
        <f>SUM(C5:C14)</f>
        <v>1144</v>
      </c>
      <c r="D15" s="79">
        <f t="shared" ref="D15:K15" si="1">SUM(D5:D14)</f>
        <v>679</v>
      </c>
      <c r="E15" s="79">
        <f t="shared" si="1"/>
        <v>323</v>
      </c>
      <c r="F15" s="80">
        <f t="shared" si="1"/>
        <v>257</v>
      </c>
      <c r="G15" s="79">
        <f t="shared" si="1"/>
        <v>257</v>
      </c>
      <c r="H15" s="81">
        <f t="shared" si="1"/>
        <v>257</v>
      </c>
      <c r="I15" s="79">
        <f t="shared" si="1"/>
        <v>249</v>
      </c>
      <c r="J15" s="79">
        <f t="shared" si="1"/>
        <v>156</v>
      </c>
      <c r="K15" s="79">
        <f t="shared" si="1"/>
        <v>164</v>
      </c>
      <c r="Z15" s="66"/>
    </row>
    <row r="16" spans="1:27" s="14" customFormat="1" x14ac:dyDescent="0.25">
      <c r="Z16" s="66"/>
    </row>
    <row r="17" spans="26:26" s="14" customFormat="1" x14ac:dyDescent="0.25">
      <c r="Z17" s="66"/>
    </row>
    <row r="18" spans="26:26" s="14" customFormat="1" x14ac:dyDescent="0.25">
      <c r="Z18" s="66"/>
    </row>
    <row r="19" spans="26:26" s="14" customFormat="1" x14ac:dyDescent="0.25">
      <c r="Z19" s="66"/>
    </row>
    <row r="20" spans="26:26" s="14" customFormat="1" x14ac:dyDescent="0.25">
      <c r="Z20" s="66"/>
    </row>
    <row r="21" spans="26:26" s="14" customFormat="1" x14ac:dyDescent="0.25">
      <c r="Z21" s="66"/>
    </row>
    <row r="22" spans="26:26" s="14" customFormat="1" x14ac:dyDescent="0.25">
      <c r="Z22" s="66"/>
    </row>
    <row r="23" spans="26:26" s="14" customFormat="1" x14ac:dyDescent="0.25">
      <c r="Z23" s="66"/>
    </row>
    <row r="24" spans="26:26" s="14" customFormat="1" x14ac:dyDescent="0.25">
      <c r="Z24" s="66"/>
    </row>
    <row r="25" spans="26:26" s="14" customFormat="1" x14ac:dyDescent="0.25">
      <c r="Z25" s="66"/>
    </row>
    <row r="26" spans="26:26" s="14" customFormat="1" x14ac:dyDescent="0.25">
      <c r="Z26" s="66"/>
    </row>
    <row r="27" spans="26:26" s="14" customFormat="1" x14ac:dyDescent="0.25">
      <c r="Z27" s="66"/>
    </row>
    <row r="28" spans="26:26" s="14" customFormat="1" x14ac:dyDescent="0.25">
      <c r="Z28" s="66"/>
    </row>
    <row r="29" spans="26:26" s="14" customFormat="1" x14ac:dyDescent="0.25">
      <c r="Z29" s="66"/>
    </row>
    <row r="30" spans="26:26" s="14" customFormat="1" x14ac:dyDescent="0.25">
      <c r="Z30" s="66"/>
    </row>
    <row r="31" spans="26:26" s="14" customFormat="1" x14ac:dyDescent="0.25">
      <c r="Z31" s="66"/>
    </row>
    <row r="32" spans="26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53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170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83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85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87" t="s">
        <v>51</v>
      </c>
      <c r="O3" s="87" t="s">
        <v>51</v>
      </c>
    </row>
    <row r="4" spans="1:27" s="23" customFormat="1" x14ac:dyDescent="0.25">
      <c r="A4" s="38"/>
      <c r="B4" s="88" t="s">
        <v>52</v>
      </c>
      <c r="C4" s="89" t="s">
        <v>51</v>
      </c>
      <c r="D4" s="89" t="s">
        <v>51</v>
      </c>
      <c r="E4" s="90">
        <f>SUM(E5:E8)</f>
        <v>0</v>
      </c>
      <c r="F4" s="90">
        <f t="shared" ref="F4:M4" si="0">SUM(F5:F8)</f>
        <v>0</v>
      </c>
      <c r="G4" s="90">
        <f t="shared" si="0"/>
        <v>0</v>
      </c>
      <c r="H4" s="91">
        <f t="shared" si="0"/>
        <v>0</v>
      </c>
      <c r="I4" s="90">
        <f t="shared" si="0"/>
        <v>0</v>
      </c>
      <c r="J4" s="92">
        <f t="shared" si="0"/>
        <v>0</v>
      </c>
      <c r="K4" s="90">
        <f t="shared" si="0"/>
        <v>0</v>
      </c>
      <c r="L4" s="90">
        <f t="shared" si="0"/>
        <v>0</v>
      </c>
      <c r="M4" s="90">
        <f t="shared" si="0"/>
        <v>0</v>
      </c>
      <c r="N4" s="93" t="s">
        <v>51</v>
      </c>
      <c r="O4" s="93" t="s">
        <v>51</v>
      </c>
      <c r="AA4" s="24" t="s">
        <v>14</v>
      </c>
    </row>
    <row r="5" spans="1:27" s="14" customFormat="1" x14ac:dyDescent="0.25">
      <c r="B5" s="94" t="s">
        <v>53</v>
      </c>
      <c r="C5" s="95" t="s">
        <v>51</v>
      </c>
      <c r="D5" s="96" t="s">
        <v>51</v>
      </c>
      <c r="E5" s="97">
        <v>0</v>
      </c>
      <c r="F5" s="97">
        <v>0</v>
      </c>
      <c r="G5" s="97">
        <v>0</v>
      </c>
      <c r="H5" s="98">
        <v>0</v>
      </c>
      <c r="I5" s="97">
        <v>0</v>
      </c>
      <c r="J5" s="99">
        <v>0</v>
      </c>
      <c r="K5" s="97">
        <v>0</v>
      </c>
      <c r="L5" s="97">
        <v>0</v>
      </c>
      <c r="M5" s="97">
        <v>0</v>
      </c>
      <c r="N5" s="100" t="s">
        <v>51</v>
      </c>
      <c r="O5" s="101" t="s">
        <v>51</v>
      </c>
      <c r="AA5" s="30">
        <v>1</v>
      </c>
    </row>
    <row r="6" spans="1:27" s="14" customFormat="1" x14ac:dyDescent="0.25">
      <c r="B6" s="94" t="s">
        <v>54</v>
      </c>
      <c r="C6" s="102" t="s">
        <v>51</v>
      </c>
      <c r="D6" s="103" t="s">
        <v>51</v>
      </c>
      <c r="E6" s="104">
        <v>0</v>
      </c>
      <c r="F6" s="104">
        <v>0</v>
      </c>
      <c r="G6" s="104">
        <v>0</v>
      </c>
      <c r="H6" s="105">
        <v>0</v>
      </c>
      <c r="I6" s="104">
        <v>0</v>
      </c>
      <c r="J6" s="106">
        <v>0</v>
      </c>
      <c r="K6" s="104">
        <v>0</v>
      </c>
      <c r="L6" s="104">
        <v>0</v>
      </c>
      <c r="M6" s="104">
        <v>0</v>
      </c>
      <c r="N6" s="107" t="s">
        <v>51</v>
      </c>
      <c r="O6" s="108" t="s">
        <v>51</v>
      </c>
      <c r="AA6" s="24" t="s">
        <v>17</v>
      </c>
    </row>
    <row r="7" spans="1:27" s="14" customFormat="1" x14ac:dyDescent="0.25">
      <c r="B7" s="94" t="s">
        <v>55</v>
      </c>
      <c r="C7" s="102" t="s">
        <v>51</v>
      </c>
      <c r="D7" s="103" t="s">
        <v>51</v>
      </c>
      <c r="E7" s="104">
        <v>0</v>
      </c>
      <c r="F7" s="104">
        <v>0</v>
      </c>
      <c r="G7" s="104">
        <v>0</v>
      </c>
      <c r="H7" s="105">
        <v>0</v>
      </c>
      <c r="I7" s="104">
        <v>0</v>
      </c>
      <c r="J7" s="106">
        <v>0</v>
      </c>
      <c r="K7" s="104">
        <v>0</v>
      </c>
      <c r="L7" s="104">
        <v>0</v>
      </c>
      <c r="M7" s="104">
        <v>0</v>
      </c>
      <c r="N7" s="107" t="s">
        <v>51</v>
      </c>
      <c r="O7" s="108" t="s">
        <v>51</v>
      </c>
      <c r="AA7" s="30">
        <v>1</v>
      </c>
    </row>
    <row r="8" spans="1:27" s="14" customFormat="1" x14ac:dyDescent="0.25">
      <c r="B8" s="94" t="s">
        <v>56</v>
      </c>
      <c r="C8" s="109" t="s">
        <v>51</v>
      </c>
      <c r="D8" s="110" t="s">
        <v>51</v>
      </c>
      <c r="E8" s="111">
        <v>0</v>
      </c>
      <c r="F8" s="111">
        <v>0</v>
      </c>
      <c r="G8" s="111">
        <v>0</v>
      </c>
      <c r="H8" s="112">
        <v>0</v>
      </c>
      <c r="I8" s="111">
        <v>0</v>
      </c>
      <c r="J8" s="113">
        <v>0</v>
      </c>
      <c r="K8" s="111">
        <v>0</v>
      </c>
      <c r="L8" s="111">
        <v>0</v>
      </c>
      <c r="M8" s="111">
        <v>0</v>
      </c>
      <c r="N8" s="114" t="s">
        <v>51</v>
      </c>
      <c r="O8" s="115" t="s">
        <v>51</v>
      </c>
      <c r="AA8" s="24" t="s">
        <v>20</v>
      </c>
    </row>
    <row r="9" spans="1:27" s="23" customFormat="1" x14ac:dyDescent="0.25">
      <c r="A9" s="38"/>
      <c r="B9" s="88" t="s">
        <v>57</v>
      </c>
      <c r="C9" s="89" t="s">
        <v>51</v>
      </c>
      <c r="D9" s="89" t="s">
        <v>51</v>
      </c>
      <c r="E9" s="90">
        <f>E10+E19</f>
        <v>1031</v>
      </c>
      <c r="F9" s="90">
        <f t="shared" ref="F9:M9" si="1">F10+F19</f>
        <v>151</v>
      </c>
      <c r="G9" s="90">
        <f t="shared" si="1"/>
        <v>88</v>
      </c>
      <c r="H9" s="91">
        <f t="shared" si="1"/>
        <v>62</v>
      </c>
      <c r="I9" s="90">
        <f t="shared" si="1"/>
        <v>62</v>
      </c>
      <c r="J9" s="92">
        <f t="shared" si="1"/>
        <v>62</v>
      </c>
      <c r="K9" s="90">
        <f t="shared" si="1"/>
        <v>75</v>
      </c>
      <c r="L9" s="90">
        <f t="shared" si="1"/>
        <v>83</v>
      </c>
      <c r="M9" s="90">
        <f t="shared" si="1"/>
        <v>87</v>
      </c>
      <c r="N9" s="93" t="s">
        <v>51</v>
      </c>
      <c r="O9" s="93" t="s">
        <v>51</v>
      </c>
      <c r="AA9" s="14" t="s">
        <v>51</v>
      </c>
    </row>
    <row r="10" spans="1:27" s="23" customFormat="1" x14ac:dyDescent="0.25">
      <c r="A10" s="18"/>
      <c r="B10" s="94" t="s">
        <v>64</v>
      </c>
      <c r="C10" s="116" t="s">
        <v>51</v>
      </c>
      <c r="D10" s="117" t="s">
        <v>51</v>
      </c>
      <c r="E10" s="118">
        <f>SUM(E11:E13)</f>
        <v>1031</v>
      </c>
      <c r="F10" s="118">
        <f t="shared" ref="F10:M10" si="2">SUM(F11:F13)</f>
        <v>151</v>
      </c>
      <c r="G10" s="118">
        <f t="shared" si="2"/>
        <v>88</v>
      </c>
      <c r="H10" s="119">
        <f t="shared" si="2"/>
        <v>62</v>
      </c>
      <c r="I10" s="118">
        <f t="shared" si="2"/>
        <v>62</v>
      </c>
      <c r="J10" s="120">
        <f t="shared" si="2"/>
        <v>62</v>
      </c>
      <c r="K10" s="118">
        <f t="shared" si="2"/>
        <v>75</v>
      </c>
      <c r="L10" s="118">
        <f t="shared" si="2"/>
        <v>81</v>
      </c>
      <c r="M10" s="118">
        <f t="shared" si="2"/>
        <v>84</v>
      </c>
      <c r="N10" s="121" t="s">
        <v>51</v>
      </c>
      <c r="O10" s="122" t="s">
        <v>51</v>
      </c>
    </row>
    <row r="11" spans="1:27" s="14" customFormat="1" x14ac:dyDescent="0.25">
      <c r="A11" s="31"/>
      <c r="B11" s="78" t="s">
        <v>65</v>
      </c>
      <c r="C11" s="123" t="s">
        <v>51</v>
      </c>
      <c r="D11" s="124" t="s">
        <v>51</v>
      </c>
      <c r="E11" s="97">
        <v>0</v>
      </c>
      <c r="F11" s="97">
        <v>0</v>
      </c>
      <c r="G11" s="97">
        <v>0</v>
      </c>
      <c r="H11" s="98">
        <v>0</v>
      </c>
      <c r="I11" s="97">
        <v>0</v>
      </c>
      <c r="J11" s="99">
        <v>0</v>
      </c>
      <c r="K11" s="97">
        <v>0</v>
      </c>
      <c r="L11" s="97">
        <v>0</v>
      </c>
      <c r="M11" s="97">
        <v>0</v>
      </c>
      <c r="N11" s="125" t="s">
        <v>51</v>
      </c>
      <c r="O11" s="126" t="s">
        <v>51</v>
      </c>
    </row>
    <row r="12" spans="1:27" s="14" customFormat="1" x14ac:dyDescent="0.25">
      <c r="A12" s="25"/>
      <c r="B12" s="78" t="s">
        <v>66</v>
      </c>
      <c r="C12" s="123" t="s">
        <v>51</v>
      </c>
      <c r="D12" s="123" t="s">
        <v>51</v>
      </c>
      <c r="E12" s="104">
        <v>1031</v>
      </c>
      <c r="F12" s="104">
        <v>0</v>
      </c>
      <c r="G12" s="104">
        <v>0</v>
      </c>
      <c r="H12" s="105">
        <v>0</v>
      </c>
      <c r="I12" s="104">
        <v>0</v>
      </c>
      <c r="J12" s="106">
        <v>0</v>
      </c>
      <c r="K12" s="104">
        <v>0</v>
      </c>
      <c r="L12" s="104">
        <v>0</v>
      </c>
      <c r="M12" s="104">
        <v>0</v>
      </c>
      <c r="N12" s="126" t="s">
        <v>51</v>
      </c>
      <c r="O12" s="126" t="s">
        <v>51</v>
      </c>
    </row>
    <row r="13" spans="1:27" s="14" customFormat="1" x14ac:dyDescent="0.25">
      <c r="A13" s="25"/>
      <c r="B13" s="78" t="s">
        <v>67</v>
      </c>
      <c r="C13" s="123" t="s">
        <v>51</v>
      </c>
      <c r="D13" s="123" t="s">
        <v>51</v>
      </c>
      <c r="E13" s="104">
        <v>0</v>
      </c>
      <c r="F13" s="104">
        <v>151</v>
      </c>
      <c r="G13" s="104">
        <v>88</v>
      </c>
      <c r="H13" s="105">
        <v>62</v>
      </c>
      <c r="I13" s="104">
        <v>62</v>
      </c>
      <c r="J13" s="106">
        <v>62</v>
      </c>
      <c r="K13" s="104">
        <v>75</v>
      </c>
      <c r="L13" s="104">
        <v>81</v>
      </c>
      <c r="M13" s="104">
        <v>84</v>
      </c>
      <c r="N13" s="126" t="s">
        <v>51</v>
      </c>
      <c r="O13" s="126" t="s">
        <v>51</v>
      </c>
    </row>
    <row r="14" spans="1:27" s="14" customFormat="1" x14ac:dyDescent="0.25">
      <c r="A14" s="31"/>
      <c r="B14" s="127" t="s">
        <v>68</v>
      </c>
      <c r="C14" s="128" t="s">
        <v>51</v>
      </c>
      <c r="D14" s="128" t="s">
        <v>51</v>
      </c>
      <c r="E14" s="111"/>
      <c r="F14" s="111"/>
      <c r="G14" s="111"/>
      <c r="H14" s="112"/>
      <c r="I14" s="111"/>
      <c r="J14" s="113"/>
      <c r="K14" s="111"/>
      <c r="L14" s="111"/>
      <c r="M14" s="111"/>
      <c r="N14" s="126" t="s">
        <v>51</v>
      </c>
      <c r="O14" s="126" t="s">
        <v>51</v>
      </c>
    </row>
    <row r="15" spans="1:27" s="14" customFormat="1" x14ac:dyDescent="0.25">
      <c r="A15" s="25"/>
      <c r="B15" s="129" t="s">
        <v>69</v>
      </c>
      <c r="C15" s="130" t="s">
        <v>51</v>
      </c>
      <c r="D15" s="130" t="s">
        <v>51</v>
      </c>
      <c r="E15" s="98">
        <v>54</v>
      </c>
      <c r="F15" s="97">
        <v>67</v>
      </c>
      <c r="G15" s="97">
        <v>70</v>
      </c>
      <c r="H15" s="98">
        <v>46</v>
      </c>
      <c r="I15" s="97">
        <v>46</v>
      </c>
      <c r="J15" s="99">
        <v>46</v>
      </c>
      <c r="K15" s="97">
        <v>64</v>
      </c>
      <c r="L15" s="97">
        <v>67</v>
      </c>
      <c r="M15" s="99">
        <v>68</v>
      </c>
      <c r="N15" s="126" t="s">
        <v>51</v>
      </c>
      <c r="O15" s="126" t="s">
        <v>51</v>
      </c>
    </row>
    <row r="16" spans="1:27" s="14" customFormat="1" x14ac:dyDescent="0.25">
      <c r="A16" s="25"/>
      <c r="B16" s="129" t="s">
        <v>47</v>
      </c>
      <c r="C16" s="130" t="s">
        <v>51</v>
      </c>
      <c r="D16" s="130" t="s">
        <v>51</v>
      </c>
      <c r="E16" s="105">
        <v>0</v>
      </c>
      <c r="F16" s="104">
        <v>68</v>
      </c>
      <c r="G16" s="104">
        <v>16</v>
      </c>
      <c r="H16" s="105">
        <v>15</v>
      </c>
      <c r="I16" s="104">
        <v>15</v>
      </c>
      <c r="J16" s="106">
        <v>15</v>
      </c>
      <c r="K16" s="104">
        <v>10</v>
      </c>
      <c r="L16" s="104">
        <v>11</v>
      </c>
      <c r="M16" s="106">
        <v>12</v>
      </c>
      <c r="N16" s="126" t="s">
        <v>51</v>
      </c>
      <c r="O16" s="126" t="s">
        <v>51</v>
      </c>
    </row>
    <row r="17" spans="1:16" s="14" customFormat="1" x14ac:dyDescent="0.25">
      <c r="A17" s="25"/>
      <c r="B17" s="129" t="s">
        <v>47</v>
      </c>
      <c r="C17" s="130" t="s">
        <v>51</v>
      </c>
      <c r="D17" s="130" t="s">
        <v>51</v>
      </c>
      <c r="E17" s="105">
        <v>0</v>
      </c>
      <c r="F17" s="104">
        <v>0</v>
      </c>
      <c r="G17" s="104">
        <v>0</v>
      </c>
      <c r="H17" s="105">
        <v>0</v>
      </c>
      <c r="I17" s="104">
        <v>0</v>
      </c>
      <c r="J17" s="106">
        <v>0</v>
      </c>
      <c r="K17" s="104">
        <v>1</v>
      </c>
      <c r="L17" s="104">
        <v>1</v>
      </c>
      <c r="M17" s="106">
        <v>4</v>
      </c>
      <c r="N17" s="126" t="s">
        <v>51</v>
      </c>
      <c r="O17" s="126" t="s">
        <v>51</v>
      </c>
    </row>
    <row r="18" spans="1:16" s="14" customFormat="1" x14ac:dyDescent="0.25">
      <c r="A18" s="25"/>
      <c r="B18" s="129" t="s">
        <v>47</v>
      </c>
      <c r="C18" s="130" t="s">
        <v>51</v>
      </c>
      <c r="D18" s="130" t="s">
        <v>51</v>
      </c>
      <c r="E18" s="112">
        <v>0</v>
      </c>
      <c r="F18" s="111">
        <v>0</v>
      </c>
      <c r="G18" s="111">
        <v>0</v>
      </c>
      <c r="H18" s="112">
        <v>0</v>
      </c>
      <c r="I18" s="111">
        <v>0</v>
      </c>
      <c r="J18" s="113">
        <v>0</v>
      </c>
      <c r="K18" s="111">
        <v>0</v>
      </c>
      <c r="L18" s="111">
        <v>0</v>
      </c>
      <c r="M18" s="113">
        <v>0</v>
      </c>
      <c r="N18" s="126" t="s">
        <v>51</v>
      </c>
      <c r="O18" s="126" t="s">
        <v>51</v>
      </c>
    </row>
    <row r="19" spans="1:16" s="14" customFormat="1" x14ac:dyDescent="0.25">
      <c r="A19" s="68"/>
      <c r="B19" s="94" t="s">
        <v>70</v>
      </c>
      <c r="C19" s="102" t="s">
        <v>51</v>
      </c>
      <c r="D19" s="109" t="s">
        <v>51</v>
      </c>
      <c r="E19" s="118">
        <v>0</v>
      </c>
      <c r="F19" s="118">
        <v>0</v>
      </c>
      <c r="G19" s="118">
        <v>0</v>
      </c>
      <c r="H19" s="119">
        <v>0</v>
      </c>
      <c r="I19" s="118">
        <v>0</v>
      </c>
      <c r="J19" s="120">
        <v>0</v>
      </c>
      <c r="K19" s="118">
        <v>0</v>
      </c>
      <c r="L19" s="118">
        <v>2</v>
      </c>
      <c r="M19" s="118">
        <v>3</v>
      </c>
      <c r="N19" s="131" t="s">
        <v>51</v>
      </c>
      <c r="O19" s="126" t="s">
        <v>51</v>
      </c>
    </row>
    <row r="20" spans="1:16" s="14" customFormat="1" ht="6" customHeight="1" x14ac:dyDescent="0.25">
      <c r="A20" s="68"/>
      <c r="B20" s="132" t="s">
        <v>51</v>
      </c>
      <c r="C20" s="109" t="s">
        <v>51</v>
      </c>
      <c r="D20" s="110" t="s">
        <v>51</v>
      </c>
      <c r="E20" s="133"/>
      <c r="F20" s="133"/>
      <c r="G20" s="133"/>
      <c r="H20" s="134"/>
      <c r="I20" s="133"/>
      <c r="J20" s="135"/>
      <c r="K20" s="133"/>
      <c r="L20" s="133"/>
      <c r="M20" s="133"/>
      <c r="N20" s="87" t="s">
        <v>51</v>
      </c>
      <c r="O20" s="131" t="s">
        <v>51</v>
      </c>
    </row>
    <row r="21" spans="1:16" s="14" customFormat="1" x14ac:dyDescent="0.25">
      <c r="A21" s="23"/>
      <c r="B21" s="88" t="s">
        <v>71</v>
      </c>
      <c r="C21" s="89" t="s">
        <v>51</v>
      </c>
      <c r="D21" s="89" t="s">
        <v>51</v>
      </c>
      <c r="E21" s="90">
        <f>SUM(E22:E27)</f>
        <v>0</v>
      </c>
      <c r="F21" s="90">
        <f t="shared" ref="F21:M21" si="3">SUM(F22:F27)</f>
        <v>0</v>
      </c>
      <c r="G21" s="90">
        <f t="shared" si="3"/>
        <v>0</v>
      </c>
      <c r="H21" s="91">
        <f t="shared" si="3"/>
        <v>0</v>
      </c>
      <c r="I21" s="90">
        <f t="shared" si="3"/>
        <v>0</v>
      </c>
      <c r="J21" s="92">
        <f t="shared" si="3"/>
        <v>0</v>
      </c>
      <c r="K21" s="90">
        <f t="shared" si="3"/>
        <v>0</v>
      </c>
      <c r="L21" s="90">
        <f t="shared" si="3"/>
        <v>0</v>
      </c>
      <c r="M21" s="90">
        <f t="shared" si="3"/>
        <v>0</v>
      </c>
      <c r="N21" s="93" t="s">
        <v>51</v>
      </c>
      <c r="O21" s="93" t="s">
        <v>51</v>
      </c>
      <c r="P21" s="23"/>
    </row>
    <row r="22" spans="1:16" s="14" customFormat="1" x14ac:dyDescent="0.25">
      <c r="B22" s="94" t="s">
        <v>72</v>
      </c>
      <c r="C22" s="95" t="s">
        <v>51</v>
      </c>
      <c r="D22" s="96" t="s">
        <v>51</v>
      </c>
      <c r="E22" s="97">
        <v>0</v>
      </c>
      <c r="F22" s="97">
        <v>0</v>
      </c>
      <c r="G22" s="97">
        <v>0</v>
      </c>
      <c r="H22" s="98">
        <v>0</v>
      </c>
      <c r="I22" s="97">
        <v>0</v>
      </c>
      <c r="J22" s="99">
        <v>0</v>
      </c>
      <c r="K22" s="97">
        <v>0</v>
      </c>
      <c r="L22" s="97">
        <v>0</v>
      </c>
      <c r="M22" s="97">
        <v>0</v>
      </c>
      <c r="N22" s="136" t="s">
        <v>51</v>
      </c>
      <c r="O22" s="125" t="s">
        <v>51</v>
      </c>
    </row>
    <row r="23" spans="1:16" s="14" customFormat="1" x14ac:dyDescent="0.25">
      <c r="B23" s="94" t="s">
        <v>23</v>
      </c>
      <c r="C23" s="102" t="s">
        <v>51</v>
      </c>
      <c r="D23" s="103" t="s">
        <v>51</v>
      </c>
      <c r="E23" s="104">
        <v>0</v>
      </c>
      <c r="F23" s="104">
        <v>0</v>
      </c>
      <c r="G23" s="104">
        <v>0</v>
      </c>
      <c r="H23" s="105">
        <v>0</v>
      </c>
      <c r="I23" s="104">
        <v>0</v>
      </c>
      <c r="J23" s="106">
        <v>0</v>
      </c>
      <c r="K23" s="104">
        <v>0</v>
      </c>
      <c r="L23" s="104">
        <v>0</v>
      </c>
      <c r="M23" s="104">
        <v>0</v>
      </c>
      <c r="N23" s="137" t="s">
        <v>51</v>
      </c>
      <c r="O23" s="126" t="s">
        <v>51</v>
      </c>
    </row>
    <row r="24" spans="1:16" s="14" customFormat="1" x14ac:dyDescent="0.25">
      <c r="B24" s="94" t="s">
        <v>73</v>
      </c>
      <c r="C24" s="102" t="s">
        <v>51</v>
      </c>
      <c r="D24" s="103" t="s">
        <v>51</v>
      </c>
      <c r="E24" s="104">
        <v>0</v>
      </c>
      <c r="F24" s="104">
        <v>0</v>
      </c>
      <c r="G24" s="104">
        <v>0</v>
      </c>
      <c r="H24" s="105">
        <v>0</v>
      </c>
      <c r="I24" s="104">
        <v>0</v>
      </c>
      <c r="J24" s="106">
        <v>0</v>
      </c>
      <c r="K24" s="104">
        <v>0</v>
      </c>
      <c r="L24" s="104">
        <v>0</v>
      </c>
      <c r="M24" s="104">
        <v>0</v>
      </c>
      <c r="N24" s="137" t="s">
        <v>51</v>
      </c>
      <c r="O24" s="126" t="s">
        <v>51</v>
      </c>
    </row>
    <row r="25" spans="1:16" s="14" customFormat="1" x14ac:dyDescent="0.25">
      <c r="B25" s="94" t="s">
        <v>74</v>
      </c>
      <c r="C25" s="102" t="s">
        <v>51</v>
      </c>
      <c r="D25" s="103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0</v>
      </c>
      <c r="K25" s="104">
        <v>0</v>
      </c>
      <c r="L25" s="104">
        <v>0</v>
      </c>
      <c r="M25" s="104">
        <v>0</v>
      </c>
      <c r="N25" s="137" t="s">
        <v>51</v>
      </c>
      <c r="O25" s="126" t="s">
        <v>51</v>
      </c>
    </row>
    <row r="26" spans="1:16" s="23" customFormat="1" x14ac:dyDescent="0.25">
      <c r="A26" s="14"/>
      <c r="B26" s="94" t="s">
        <v>25</v>
      </c>
      <c r="C26" s="102" t="s">
        <v>51</v>
      </c>
      <c r="D26" s="103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37" t="s">
        <v>51</v>
      </c>
      <c r="O26" s="126" t="s">
        <v>51</v>
      </c>
      <c r="P26" s="14"/>
    </row>
    <row r="27" spans="1:16" s="14" customFormat="1" x14ac:dyDescent="0.25">
      <c r="B27" s="94" t="s">
        <v>75</v>
      </c>
      <c r="C27" s="109" t="s">
        <v>51</v>
      </c>
      <c r="D27" s="110" t="s">
        <v>51</v>
      </c>
      <c r="E27" s="111">
        <v>0</v>
      </c>
      <c r="F27" s="111">
        <v>0</v>
      </c>
      <c r="G27" s="111">
        <v>0</v>
      </c>
      <c r="H27" s="112">
        <v>0</v>
      </c>
      <c r="I27" s="111">
        <v>0</v>
      </c>
      <c r="J27" s="113">
        <v>0</v>
      </c>
      <c r="K27" s="111">
        <v>0</v>
      </c>
      <c r="L27" s="111">
        <v>0</v>
      </c>
      <c r="M27" s="111">
        <v>0</v>
      </c>
      <c r="N27" s="87" t="s">
        <v>51</v>
      </c>
      <c r="O27" s="131" t="s">
        <v>51</v>
      </c>
    </row>
    <row r="28" spans="1:16" s="14" customFormat="1" ht="6" customHeight="1" x14ac:dyDescent="0.25">
      <c r="B28" s="132" t="s">
        <v>51</v>
      </c>
      <c r="C28" s="96" t="s">
        <v>51</v>
      </c>
      <c r="D28" s="96" t="s">
        <v>51</v>
      </c>
      <c r="E28" s="138"/>
      <c r="F28" s="138"/>
      <c r="G28" s="138"/>
      <c r="H28" s="139"/>
      <c r="I28" s="138"/>
      <c r="J28" s="140"/>
      <c r="K28" s="138"/>
      <c r="L28" s="138"/>
      <c r="M28" s="138"/>
      <c r="N28" s="136" t="s">
        <v>51</v>
      </c>
      <c r="O28" s="136" t="s">
        <v>51</v>
      </c>
    </row>
    <row r="29" spans="1:16" s="14" customFormat="1" x14ac:dyDescent="0.25">
      <c r="A29" s="23"/>
      <c r="B29" s="88" t="s">
        <v>59</v>
      </c>
      <c r="C29" s="141" t="s">
        <v>51</v>
      </c>
      <c r="D29" s="141" t="s">
        <v>51</v>
      </c>
      <c r="E29" s="90">
        <v>0</v>
      </c>
      <c r="F29" s="90">
        <v>0</v>
      </c>
      <c r="G29" s="90">
        <v>0</v>
      </c>
      <c r="H29" s="91">
        <v>0</v>
      </c>
      <c r="I29" s="90">
        <v>0</v>
      </c>
      <c r="J29" s="92">
        <v>0</v>
      </c>
      <c r="K29" s="90">
        <v>0</v>
      </c>
      <c r="L29" s="90">
        <v>0</v>
      </c>
      <c r="M29" s="90">
        <v>0</v>
      </c>
      <c r="N29" s="142" t="s">
        <v>51</v>
      </c>
      <c r="O29" s="142" t="s">
        <v>51</v>
      </c>
      <c r="P29" s="23"/>
    </row>
    <row r="30" spans="1:16" s="14" customFormat="1" ht="6" customHeight="1" x14ac:dyDescent="0.25">
      <c r="A30" s="23"/>
      <c r="B30" s="89" t="s">
        <v>51</v>
      </c>
      <c r="C30" s="141" t="s">
        <v>51</v>
      </c>
      <c r="D30" s="141" t="s">
        <v>51</v>
      </c>
      <c r="E30" s="143"/>
      <c r="F30" s="143"/>
      <c r="G30" s="143"/>
      <c r="H30" s="144"/>
      <c r="I30" s="143"/>
      <c r="J30" s="145"/>
      <c r="K30" s="143"/>
      <c r="L30" s="143"/>
      <c r="M30" s="143"/>
      <c r="N30" s="142" t="s">
        <v>51</v>
      </c>
      <c r="O30" s="142" t="s">
        <v>51</v>
      </c>
      <c r="P30" s="23"/>
    </row>
    <row r="31" spans="1:16" s="14" customFormat="1" x14ac:dyDescent="0.25">
      <c r="A31" s="23"/>
      <c r="B31" s="88" t="s">
        <v>60</v>
      </c>
      <c r="C31" s="146" t="s">
        <v>51</v>
      </c>
      <c r="D31" s="147" t="s">
        <v>51</v>
      </c>
      <c r="E31" s="148">
        <f>SUM(E32:E34)</f>
        <v>0</v>
      </c>
      <c r="F31" s="148">
        <f t="shared" ref="F31:M31" si="4">SUM(F32:F34)</f>
        <v>0</v>
      </c>
      <c r="G31" s="148">
        <f t="shared" si="4"/>
        <v>0</v>
      </c>
      <c r="H31" s="149">
        <f t="shared" si="4"/>
        <v>0</v>
      </c>
      <c r="I31" s="148">
        <f t="shared" si="4"/>
        <v>0</v>
      </c>
      <c r="J31" s="150">
        <f t="shared" si="4"/>
        <v>0</v>
      </c>
      <c r="K31" s="148">
        <f t="shared" si="4"/>
        <v>0</v>
      </c>
      <c r="L31" s="148">
        <f t="shared" si="4"/>
        <v>0</v>
      </c>
      <c r="M31" s="148">
        <f t="shared" si="4"/>
        <v>0</v>
      </c>
      <c r="N31" s="121" t="s">
        <v>51</v>
      </c>
      <c r="O31" s="122" t="s">
        <v>51</v>
      </c>
      <c r="P31" s="23"/>
    </row>
    <row r="32" spans="1:16" s="14" customFormat="1" x14ac:dyDescent="0.25">
      <c r="B32" s="94" t="s">
        <v>76</v>
      </c>
      <c r="C32" s="102" t="s">
        <v>51</v>
      </c>
      <c r="D32" s="95" t="s">
        <v>51</v>
      </c>
      <c r="E32" s="97">
        <v>0</v>
      </c>
      <c r="F32" s="97">
        <v>0</v>
      </c>
      <c r="G32" s="97">
        <v>0</v>
      </c>
      <c r="H32" s="98">
        <v>0</v>
      </c>
      <c r="I32" s="97">
        <v>0</v>
      </c>
      <c r="J32" s="99">
        <v>0</v>
      </c>
      <c r="K32" s="97">
        <v>0</v>
      </c>
      <c r="L32" s="97">
        <v>0</v>
      </c>
      <c r="M32" s="97">
        <v>0</v>
      </c>
      <c r="N32" s="125" t="s">
        <v>51</v>
      </c>
      <c r="O32" s="126" t="s">
        <v>51</v>
      </c>
    </row>
    <row r="33" spans="1:16" s="23" customFormat="1" x14ac:dyDescent="0.25">
      <c r="A33" s="14"/>
      <c r="B33" s="94" t="s">
        <v>77</v>
      </c>
      <c r="C33" s="102" t="s">
        <v>51</v>
      </c>
      <c r="D33" s="102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26" t="s">
        <v>51</v>
      </c>
      <c r="O33" s="126" t="s">
        <v>51</v>
      </c>
      <c r="P33" s="14"/>
    </row>
    <row r="34" spans="1:16" s="14" customFormat="1" x14ac:dyDescent="0.25">
      <c r="B34" s="94" t="s">
        <v>78</v>
      </c>
      <c r="C34" s="102" t="s">
        <v>51</v>
      </c>
      <c r="D34" s="109" t="s">
        <v>51</v>
      </c>
      <c r="E34" s="111">
        <v>0</v>
      </c>
      <c r="F34" s="111">
        <v>0</v>
      </c>
      <c r="G34" s="111">
        <v>0</v>
      </c>
      <c r="H34" s="112">
        <v>0</v>
      </c>
      <c r="I34" s="111">
        <v>0</v>
      </c>
      <c r="J34" s="113">
        <v>0</v>
      </c>
      <c r="K34" s="111">
        <v>0</v>
      </c>
      <c r="L34" s="111">
        <v>0</v>
      </c>
      <c r="M34" s="111">
        <v>0</v>
      </c>
      <c r="N34" s="131" t="s">
        <v>51</v>
      </c>
      <c r="O34" s="126" t="s">
        <v>51</v>
      </c>
    </row>
    <row r="35" spans="1:16" s="14" customFormat="1" ht="6" customHeight="1" x14ac:dyDescent="0.25">
      <c r="B35" s="132" t="s">
        <v>51</v>
      </c>
      <c r="C35" s="109" t="s">
        <v>51</v>
      </c>
      <c r="D35" s="110" t="s">
        <v>51</v>
      </c>
      <c r="E35" s="151"/>
      <c r="F35" s="151"/>
      <c r="G35" s="151"/>
      <c r="H35" s="152"/>
      <c r="I35" s="151"/>
      <c r="J35" s="153"/>
      <c r="K35" s="151"/>
      <c r="L35" s="151"/>
      <c r="M35" s="151"/>
      <c r="N35" s="87" t="s">
        <v>51</v>
      </c>
      <c r="O35" s="131" t="s">
        <v>51</v>
      </c>
    </row>
    <row r="36" spans="1:16" s="23" customFormat="1" x14ac:dyDescent="0.25">
      <c r="B36" s="88" t="s">
        <v>79</v>
      </c>
      <c r="C36" s="89" t="s">
        <v>51</v>
      </c>
      <c r="D36" s="89" t="s">
        <v>51</v>
      </c>
      <c r="E36" s="90">
        <f>SUM(E37:E38)</f>
        <v>113</v>
      </c>
      <c r="F36" s="90">
        <f t="shared" ref="F36:M36" si="5">SUM(F37:F38)</f>
        <v>528</v>
      </c>
      <c r="G36" s="90">
        <f t="shared" si="5"/>
        <v>112</v>
      </c>
      <c r="H36" s="91">
        <f t="shared" si="5"/>
        <v>130</v>
      </c>
      <c r="I36" s="90">
        <f t="shared" si="5"/>
        <v>130</v>
      </c>
      <c r="J36" s="92">
        <f t="shared" si="5"/>
        <v>130</v>
      </c>
      <c r="K36" s="90">
        <f t="shared" si="5"/>
        <v>105</v>
      </c>
      <c r="L36" s="90">
        <f t="shared" si="5"/>
        <v>0</v>
      </c>
      <c r="M36" s="90">
        <f t="shared" si="5"/>
        <v>0</v>
      </c>
      <c r="N36" s="93" t="s">
        <v>51</v>
      </c>
      <c r="O36" s="93" t="s">
        <v>51</v>
      </c>
    </row>
    <row r="37" spans="1:16" s="14" customFormat="1" x14ac:dyDescent="0.25">
      <c r="B37" s="94" t="s">
        <v>34</v>
      </c>
      <c r="C37" s="95" t="s">
        <v>51</v>
      </c>
      <c r="D37" s="96" t="s">
        <v>51</v>
      </c>
      <c r="E37" s="97">
        <v>0</v>
      </c>
      <c r="F37" s="97">
        <v>0</v>
      </c>
      <c r="G37" s="97">
        <v>0</v>
      </c>
      <c r="H37" s="98">
        <v>0</v>
      </c>
      <c r="I37" s="97">
        <v>0</v>
      </c>
      <c r="J37" s="99">
        <v>0</v>
      </c>
      <c r="K37" s="97">
        <v>0</v>
      </c>
      <c r="L37" s="97">
        <v>0</v>
      </c>
      <c r="M37" s="97">
        <v>0</v>
      </c>
      <c r="N37" s="136" t="s">
        <v>51</v>
      </c>
      <c r="O37" s="125" t="s">
        <v>51</v>
      </c>
    </row>
    <row r="38" spans="1:16" s="14" customFormat="1" x14ac:dyDescent="0.25">
      <c r="B38" s="94" t="s">
        <v>80</v>
      </c>
      <c r="C38" s="109" t="s">
        <v>51</v>
      </c>
      <c r="D38" s="110" t="s">
        <v>51</v>
      </c>
      <c r="E38" s="111">
        <v>113</v>
      </c>
      <c r="F38" s="111">
        <v>528</v>
      </c>
      <c r="G38" s="111">
        <v>112</v>
      </c>
      <c r="H38" s="112">
        <v>130</v>
      </c>
      <c r="I38" s="111">
        <v>130</v>
      </c>
      <c r="J38" s="113">
        <v>130</v>
      </c>
      <c r="K38" s="111">
        <v>105</v>
      </c>
      <c r="L38" s="111">
        <v>0</v>
      </c>
      <c r="M38" s="111">
        <v>0</v>
      </c>
      <c r="N38" s="87" t="s">
        <v>51</v>
      </c>
      <c r="O38" s="131" t="s">
        <v>51</v>
      </c>
    </row>
    <row r="39" spans="1:16" s="14" customFormat="1" x14ac:dyDescent="0.25">
      <c r="A39" s="143"/>
      <c r="B39" s="154" t="s">
        <v>62</v>
      </c>
      <c r="C39" s="141" t="s">
        <v>51</v>
      </c>
      <c r="D39" s="141" t="s">
        <v>51</v>
      </c>
      <c r="E39" s="90">
        <v>0</v>
      </c>
      <c r="F39" s="90">
        <v>0</v>
      </c>
      <c r="G39" s="90">
        <v>123</v>
      </c>
      <c r="H39" s="91">
        <v>65</v>
      </c>
      <c r="I39" s="90">
        <v>65</v>
      </c>
      <c r="J39" s="92">
        <v>65</v>
      </c>
      <c r="K39" s="90">
        <v>69</v>
      </c>
      <c r="L39" s="90">
        <v>73</v>
      </c>
      <c r="M39" s="90">
        <v>77</v>
      </c>
      <c r="N39" s="93" t="s">
        <v>51</v>
      </c>
      <c r="O39" s="93" t="s">
        <v>51</v>
      </c>
      <c r="P39" s="23"/>
    </row>
    <row r="40" spans="1:16" s="14" customFormat="1" x14ac:dyDescent="0.25">
      <c r="A40" s="155"/>
      <c r="B40" s="156" t="s">
        <v>63</v>
      </c>
      <c r="C40" s="157" t="s">
        <v>51</v>
      </c>
      <c r="D40" s="157" t="s">
        <v>51</v>
      </c>
      <c r="E40" s="60">
        <f>E4+E9+E21+E29+E31+E36+E39</f>
        <v>1144</v>
      </c>
      <c r="F40" s="60">
        <f t="shared" ref="F40:M40" si="6">F4+F9+F21+F29+F31+F36+F39</f>
        <v>679</v>
      </c>
      <c r="G40" s="60">
        <f t="shared" si="6"/>
        <v>323</v>
      </c>
      <c r="H40" s="61">
        <f t="shared" si="6"/>
        <v>257</v>
      </c>
      <c r="I40" s="60">
        <f t="shared" si="6"/>
        <v>257</v>
      </c>
      <c r="J40" s="62">
        <f t="shared" si="6"/>
        <v>257</v>
      </c>
      <c r="K40" s="60">
        <f t="shared" si="6"/>
        <v>249</v>
      </c>
      <c r="L40" s="60">
        <f t="shared" si="6"/>
        <v>156</v>
      </c>
      <c r="M40" s="60">
        <f t="shared" si="6"/>
        <v>164</v>
      </c>
      <c r="N40" s="158" t="s">
        <v>51</v>
      </c>
      <c r="O40" s="158" t="s">
        <v>51</v>
      </c>
    </row>
    <row r="41" spans="1:16" s="14" customFormat="1" x14ac:dyDescent="0.25">
      <c r="C41" s="159"/>
      <c r="D41" s="159"/>
      <c r="N41" s="159"/>
      <c r="O41" s="159"/>
    </row>
    <row r="42" spans="1:16" s="14" customFormat="1" x14ac:dyDescent="0.25">
      <c r="C42" s="159"/>
      <c r="D42" s="159"/>
      <c r="N42" s="159"/>
      <c r="O42" s="159"/>
    </row>
    <row r="43" spans="1:16" s="14" customFormat="1" x14ac:dyDescent="0.25">
      <c r="C43" s="159"/>
      <c r="D43" s="159"/>
      <c r="N43" s="159"/>
      <c r="O43" s="159"/>
    </row>
    <row r="44" spans="1:16" s="14" customFormat="1" x14ac:dyDescent="0.25">
      <c r="C44" s="159"/>
      <c r="D44" s="159"/>
      <c r="N44" s="159"/>
      <c r="O44" s="159"/>
    </row>
    <row r="45" spans="1:16" s="14" customFormat="1" x14ac:dyDescent="0.25">
      <c r="C45" s="159"/>
      <c r="D45" s="159"/>
      <c r="N45" s="159"/>
      <c r="O45" s="159"/>
    </row>
    <row r="46" spans="1:16" s="14" customFormat="1" x14ac:dyDescent="0.25">
      <c r="C46" s="159"/>
      <c r="D46" s="159"/>
      <c r="N46" s="159"/>
      <c r="O46" s="159"/>
    </row>
    <row r="47" spans="1:16" s="14" customFormat="1" x14ac:dyDescent="0.25">
      <c r="C47" s="159"/>
      <c r="D47" s="159"/>
      <c r="N47" s="159"/>
      <c r="O47" s="159"/>
    </row>
    <row r="48" spans="1:16" s="14" customFormat="1" x14ac:dyDescent="0.25">
      <c r="C48" s="159"/>
      <c r="D48" s="159"/>
      <c r="N48" s="159"/>
      <c r="O48" s="159"/>
    </row>
    <row r="49" spans="3:15" s="14" customFormat="1" x14ac:dyDescent="0.25">
      <c r="C49" s="159"/>
      <c r="D49" s="159"/>
      <c r="N49" s="159"/>
      <c r="O49" s="159"/>
    </row>
    <row r="50" spans="3:15" s="14" customFormat="1" x14ac:dyDescent="0.25">
      <c r="C50" s="159" t="s">
        <v>51</v>
      </c>
      <c r="D50" s="159" t="s">
        <v>51</v>
      </c>
      <c r="N50" s="159" t="s">
        <v>51</v>
      </c>
      <c r="O50" s="159" t="s">
        <v>51</v>
      </c>
    </row>
    <row r="51" spans="3:15" s="14" customFormat="1" x14ac:dyDescent="0.25">
      <c r="C51" s="159" t="s">
        <v>51</v>
      </c>
      <c r="D51" s="159" t="s">
        <v>51</v>
      </c>
      <c r="N51" s="159" t="s">
        <v>51</v>
      </c>
      <c r="O51" s="159" t="s">
        <v>51</v>
      </c>
    </row>
    <row r="52" spans="3:15" s="14" customFormat="1" x14ac:dyDescent="0.25">
      <c r="C52" s="159" t="s">
        <v>51</v>
      </c>
      <c r="D52" s="159" t="s">
        <v>51</v>
      </c>
      <c r="N52" s="159" t="s">
        <v>51</v>
      </c>
      <c r="O52" s="159" t="s">
        <v>51</v>
      </c>
    </row>
    <row r="53" spans="3:15" s="14" customFormat="1" x14ac:dyDescent="0.25">
      <c r="C53" s="159" t="s">
        <v>51</v>
      </c>
      <c r="D53" s="159" t="s">
        <v>51</v>
      </c>
      <c r="N53" s="159" t="s">
        <v>51</v>
      </c>
      <c r="O53" s="159" t="s">
        <v>51</v>
      </c>
    </row>
    <row r="54" spans="3:15" s="14" customFormat="1" x14ac:dyDescent="0.25">
      <c r="C54" s="159" t="s">
        <v>51</v>
      </c>
      <c r="D54" s="159" t="s">
        <v>51</v>
      </c>
      <c r="N54" s="159" t="s">
        <v>51</v>
      </c>
      <c r="O54" s="159" t="s">
        <v>51</v>
      </c>
    </row>
    <row r="55" spans="3:15" s="14" customFormat="1" x14ac:dyDescent="0.25">
      <c r="C55" s="159" t="s">
        <v>51</v>
      </c>
      <c r="D55" s="159" t="s">
        <v>51</v>
      </c>
      <c r="N55" s="159" t="s">
        <v>51</v>
      </c>
      <c r="O55" s="159" t="s">
        <v>51</v>
      </c>
    </row>
    <row r="56" spans="3:15" s="14" customFormat="1" x14ac:dyDescent="0.25">
      <c r="C56" s="159" t="s">
        <v>51</v>
      </c>
      <c r="D56" s="159" t="s">
        <v>51</v>
      </c>
      <c r="N56" s="159" t="s">
        <v>51</v>
      </c>
      <c r="O56" s="159" t="s">
        <v>51</v>
      </c>
    </row>
    <row r="57" spans="3:15" s="14" customFormat="1" x14ac:dyDescent="0.25">
      <c r="C57" s="159" t="s">
        <v>51</v>
      </c>
      <c r="D57" s="159" t="s">
        <v>51</v>
      </c>
      <c r="N57" s="159" t="s">
        <v>51</v>
      </c>
      <c r="O57" s="159" t="s">
        <v>51</v>
      </c>
    </row>
    <row r="58" spans="3:15" s="14" customFormat="1" x14ac:dyDescent="0.25">
      <c r="C58" s="159" t="s">
        <v>51</v>
      </c>
      <c r="D58" s="159" t="s">
        <v>51</v>
      </c>
      <c r="N58" s="159" t="s">
        <v>51</v>
      </c>
      <c r="O58" s="159" t="s">
        <v>51</v>
      </c>
    </row>
    <row r="59" spans="3:15" s="14" customFormat="1" x14ac:dyDescent="0.25">
      <c r="C59" s="159" t="s">
        <v>51</v>
      </c>
      <c r="D59" s="159" t="s">
        <v>51</v>
      </c>
      <c r="N59" s="159" t="s">
        <v>51</v>
      </c>
      <c r="O59" s="159" t="s">
        <v>51</v>
      </c>
    </row>
    <row r="60" spans="3:15" s="14" customFormat="1" x14ac:dyDescent="0.25">
      <c r="C60" s="159" t="s">
        <v>51</v>
      </c>
      <c r="D60" s="159" t="s">
        <v>51</v>
      </c>
      <c r="N60" s="159" t="s">
        <v>51</v>
      </c>
      <c r="O60" s="159" t="s">
        <v>51</v>
      </c>
    </row>
    <row r="61" spans="3:15" s="14" customFormat="1" x14ac:dyDescent="0.25">
      <c r="C61" s="159" t="s">
        <v>51</v>
      </c>
      <c r="D61" s="159" t="s">
        <v>51</v>
      </c>
      <c r="N61" s="159" t="s">
        <v>51</v>
      </c>
      <c r="O61" s="159" t="s">
        <v>51</v>
      </c>
    </row>
    <row r="62" spans="3:15" s="14" customFormat="1" x14ac:dyDescent="0.25">
      <c r="C62" s="159" t="s">
        <v>51</v>
      </c>
      <c r="D62" s="159" t="s">
        <v>51</v>
      </c>
      <c r="N62" s="159" t="s">
        <v>51</v>
      </c>
      <c r="O62" s="159" t="s">
        <v>51</v>
      </c>
    </row>
    <row r="63" spans="3:15" s="14" customFormat="1" x14ac:dyDescent="0.25">
      <c r="C63" s="159" t="s">
        <v>51</v>
      </c>
      <c r="D63" s="159" t="s">
        <v>51</v>
      </c>
      <c r="N63" s="159" t="s">
        <v>51</v>
      </c>
      <c r="O63" s="159" t="s">
        <v>51</v>
      </c>
    </row>
    <row r="64" spans="3:15" s="14" customFormat="1" x14ac:dyDescent="0.25">
      <c r="C64" s="159" t="s">
        <v>51</v>
      </c>
      <c r="D64" s="159" t="s">
        <v>51</v>
      </c>
      <c r="N64" s="159" t="s">
        <v>51</v>
      </c>
      <c r="O64" s="159" t="s">
        <v>51</v>
      </c>
    </row>
    <row r="65" spans="3:15" s="14" customFormat="1" x14ac:dyDescent="0.25">
      <c r="C65" s="159" t="s">
        <v>51</v>
      </c>
      <c r="D65" s="159" t="s">
        <v>51</v>
      </c>
      <c r="N65" s="159" t="s">
        <v>51</v>
      </c>
      <c r="O65" s="159" t="s">
        <v>51</v>
      </c>
    </row>
    <row r="66" spans="3:15" s="14" customFormat="1" x14ac:dyDescent="0.25">
      <c r="C66" s="159" t="s">
        <v>51</v>
      </c>
      <c r="D66" s="159" t="s">
        <v>51</v>
      </c>
      <c r="N66" s="159" t="s">
        <v>51</v>
      </c>
      <c r="O66" s="159" t="s">
        <v>51</v>
      </c>
    </row>
    <row r="67" spans="3:15" s="14" customFormat="1" x14ac:dyDescent="0.25">
      <c r="C67" s="159" t="s">
        <v>51</v>
      </c>
      <c r="D67" s="159" t="s">
        <v>51</v>
      </c>
      <c r="N67" s="159" t="s">
        <v>51</v>
      </c>
      <c r="O67" s="159" t="s">
        <v>51</v>
      </c>
    </row>
    <row r="68" spans="3:15" s="14" customFormat="1" x14ac:dyDescent="0.25">
      <c r="C68" s="159" t="s">
        <v>51</v>
      </c>
      <c r="D68" s="159" t="s">
        <v>51</v>
      </c>
      <c r="N68" s="159" t="s">
        <v>51</v>
      </c>
      <c r="O68" s="159" t="s">
        <v>51</v>
      </c>
    </row>
    <row r="69" spans="3:15" s="14" customFormat="1" x14ac:dyDescent="0.25">
      <c r="C69" s="159" t="s">
        <v>51</v>
      </c>
      <c r="D69" s="159" t="s">
        <v>51</v>
      </c>
      <c r="N69" s="159" t="s">
        <v>51</v>
      </c>
      <c r="O69" s="159" t="s">
        <v>51</v>
      </c>
    </row>
    <row r="70" spans="3:15" s="14" customFormat="1" x14ac:dyDescent="0.25">
      <c r="C70" s="159" t="s">
        <v>51</v>
      </c>
      <c r="D70" s="159" t="s">
        <v>51</v>
      </c>
      <c r="N70" s="159" t="s">
        <v>51</v>
      </c>
      <c r="O70" s="159" t="s">
        <v>51</v>
      </c>
    </row>
    <row r="71" spans="3:15" s="14" customFormat="1" x14ac:dyDescent="0.25">
      <c r="C71" s="159" t="s">
        <v>51</v>
      </c>
      <c r="D71" s="159" t="s">
        <v>51</v>
      </c>
      <c r="N71" s="159" t="s">
        <v>51</v>
      </c>
      <c r="O71" s="159" t="s">
        <v>51</v>
      </c>
    </row>
    <row r="72" spans="3:15" s="14" customFormat="1" x14ac:dyDescent="0.25">
      <c r="C72" s="159" t="s">
        <v>51</v>
      </c>
      <c r="D72" s="159" t="s">
        <v>51</v>
      </c>
      <c r="N72" s="159" t="s">
        <v>51</v>
      </c>
      <c r="O72" s="159" t="s">
        <v>51</v>
      </c>
    </row>
    <row r="73" spans="3:15" s="14" customFormat="1" x14ac:dyDescent="0.25">
      <c r="C73" s="159" t="s">
        <v>51</v>
      </c>
      <c r="D73" s="159" t="s">
        <v>51</v>
      </c>
      <c r="N73" s="159" t="s">
        <v>51</v>
      </c>
      <c r="O73" s="159" t="s">
        <v>51</v>
      </c>
    </row>
    <row r="74" spans="3:15" s="14" customFormat="1" x14ac:dyDescent="0.25">
      <c r="C74" s="159" t="s">
        <v>51</v>
      </c>
      <c r="D74" s="159" t="s">
        <v>51</v>
      </c>
      <c r="N74" s="159" t="s">
        <v>51</v>
      </c>
      <c r="O74" s="159" t="s">
        <v>51</v>
      </c>
    </row>
    <row r="75" spans="3:15" s="14" customFormat="1" x14ac:dyDescent="0.25">
      <c r="C75" s="159" t="s">
        <v>51</v>
      </c>
      <c r="D75" s="159" t="s">
        <v>51</v>
      </c>
      <c r="N75" s="159" t="s">
        <v>51</v>
      </c>
      <c r="O75" s="159" t="s">
        <v>51</v>
      </c>
    </row>
    <row r="76" spans="3:15" s="14" customFormat="1" x14ac:dyDescent="0.25">
      <c r="C76" s="159" t="s">
        <v>51</v>
      </c>
      <c r="D76" s="159" t="s">
        <v>51</v>
      </c>
      <c r="N76" s="159" t="s">
        <v>51</v>
      </c>
      <c r="O76" s="159" t="s">
        <v>51</v>
      </c>
    </row>
    <row r="77" spans="3:15" s="14" customFormat="1" x14ac:dyDescent="0.25">
      <c r="C77" s="159" t="s">
        <v>51</v>
      </c>
      <c r="D77" s="159" t="s">
        <v>51</v>
      </c>
      <c r="N77" s="159" t="s">
        <v>51</v>
      </c>
      <c r="O77" s="159" t="s">
        <v>51</v>
      </c>
    </row>
    <row r="78" spans="3:15" s="14" customFormat="1" x14ac:dyDescent="0.25">
      <c r="C78" s="159" t="s">
        <v>51</v>
      </c>
      <c r="D78" s="159" t="s">
        <v>51</v>
      </c>
      <c r="N78" s="159" t="s">
        <v>51</v>
      </c>
      <c r="O78" s="159" t="s">
        <v>51</v>
      </c>
    </row>
    <row r="79" spans="3:15" s="14" customFormat="1" x14ac:dyDescent="0.25">
      <c r="C79" s="159" t="s">
        <v>51</v>
      </c>
      <c r="D79" s="159" t="s">
        <v>51</v>
      </c>
      <c r="N79" s="159" t="s">
        <v>51</v>
      </c>
      <c r="O79" s="159" t="s">
        <v>51</v>
      </c>
    </row>
    <row r="80" spans="3:15" s="14" customFormat="1" x14ac:dyDescent="0.25">
      <c r="C80" s="159" t="s">
        <v>51</v>
      </c>
      <c r="D80" s="159" t="s">
        <v>51</v>
      </c>
      <c r="N80" s="159" t="s">
        <v>51</v>
      </c>
      <c r="O80" s="159" t="s">
        <v>51</v>
      </c>
    </row>
    <row r="81" spans="3:15" s="14" customFormat="1" x14ac:dyDescent="0.25">
      <c r="C81" s="159" t="s">
        <v>51</v>
      </c>
      <c r="D81" s="159" t="s">
        <v>51</v>
      </c>
      <c r="N81" s="159" t="s">
        <v>51</v>
      </c>
      <c r="O81" s="159" t="s">
        <v>51</v>
      </c>
    </row>
    <row r="82" spans="3:15" s="14" customFormat="1" x14ac:dyDescent="0.25">
      <c r="C82" s="159" t="s">
        <v>51</v>
      </c>
      <c r="D82" s="159" t="s">
        <v>51</v>
      </c>
      <c r="N82" s="159" t="s">
        <v>51</v>
      </c>
      <c r="O82" s="159" t="s">
        <v>51</v>
      </c>
    </row>
    <row r="83" spans="3:15" s="14" customFormat="1" x14ac:dyDescent="0.25">
      <c r="C83" s="159" t="s">
        <v>51</v>
      </c>
      <c r="D83" s="159" t="s">
        <v>51</v>
      </c>
      <c r="N83" s="159" t="s">
        <v>51</v>
      </c>
      <c r="O83" s="159" t="s">
        <v>51</v>
      </c>
    </row>
    <row r="84" spans="3:15" s="14" customFormat="1" x14ac:dyDescent="0.25">
      <c r="C84" s="159" t="s">
        <v>51</v>
      </c>
      <c r="D84" s="159" t="s">
        <v>51</v>
      </c>
      <c r="N84" s="159" t="s">
        <v>51</v>
      </c>
      <c r="O84" s="159" t="s">
        <v>51</v>
      </c>
    </row>
    <row r="85" spans="3:15" s="14" customFormat="1" x14ac:dyDescent="0.25">
      <c r="C85" s="159" t="s">
        <v>51</v>
      </c>
      <c r="D85" s="159" t="s">
        <v>51</v>
      </c>
      <c r="N85" s="159" t="s">
        <v>51</v>
      </c>
      <c r="O85" s="159" t="s">
        <v>51</v>
      </c>
    </row>
    <row r="86" spans="3:15" s="14" customFormat="1" x14ac:dyDescent="0.25">
      <c r="C86" s="159" t="s">
        <v>51</v>
      </c>
      <c r="D86" s="159" t="s">
        <v>51</v>
      </c>
      <c r="N86" s="159" t="s">
        <v>51</v>
      </c>
      <c r="O86" s="159" t="s">
        <v>51</v>
      </c>
    </row>
    <row r="87" spans="3:15" s="14" customFormat="1" x14ac:dyDescent="0.25">
      <c r="C87" s="159" t="s">
        <v>51</v>
      </c>
      <c r="D87" s="159" t="s">
        <v>51</v>
      </c>
      <c r="N87" s="159" t="s">
        <v>51</v>
      </c>
      <c r="O87" s="159" t="s">
        <v>51</v>
      </c>
    </row>
    <row r="88" spans="3:15" s="14" customFormat="1" x14ac:dyDescent="0.25">
      <c r="C88" s="159" t="s">
        <v>51</v>
      </c>
      <c r="D88" s="159" t="s">
        <v>51</v>
      </c>
      <c r="N88" s="159" t="s">
        <v>51</v>
      </c>
      <c r="O88" s="159" t="s">
        <v>51</v>
      </c>
    </row>
    <row r="89" spans="3:15" s="14" customFormat="1" x14ac:dyDescent="0.25">
      <c r="C89" s="159" t="s">
        <v>51</v>
      </c>
      <c r="D89" s="159" t="s">
        <v>51</v>
      </c>
      <c r="N89" s="159" t="s">
        <v>51</v>
      </c>
      <c r="O89" s="159" t="s">
        <v>51</v>
      </c>
    </row>
    <row r="90" spans="3:15" s="14" customFormat="1" x14ac:dyDescent="0.25">
      <c r="C90" s="159" t="s">
        <v>51</v>
      </c>
      <c r="D90" s="159" t="s">
        <v>51</v>
      </c>
      <c r="N90" s="159" t="s">
        <v>51</v>
      </c>
      <c r="O90" s="159" t="s">
        <v>51</v>
      </c>
    </row>
    <row r="91" spans="3:15" s="14" customFormat="1" x14ac:dyDescent="0.25">
      <c r="C91" s="159" t="s">
        <v>51</v>
      </c>
      <c r="D91" s="159" t="s">
        <v>51</v>
      </c>
      <c r="N91" s="159" t="s">
        <v>51</v>
      </c>
      <c r="O91" s="159" t="s">
        <v>51</v>
      </c>
    </row>
    <row r="92" spans="3:15" s="14" customFormat="1" x14ac:dyDescent="0.25">
      <c r="C92" s="159" t="s">
        <v>51</v>
      </c>
      <c r="D92" s="159" t="s">
        <v>51</v>
      </c>
      <c r="N92" s="159" t="s">
        <v>51</v>
      </c>
      <c r="O92" s="159" t="s">
        <v>51</v>
      </c>
    </row>
    <row r="93" spans="3:15" s="14" customFormat="1" x14ac:dyDescent="0.25">
      <c r="C93" s="159" t="s">
        <v>51</v>
      </c>
      <c r="D93" s="159" t="s">
        <v>51</v>
      </c>
      <c r="N93" s="159" t="s">
        <v>51</v>
      </c>
      <c r="O93" s="159" t="s">
        <v>51</v>
      </c>
    </row>
    <row r="94" spans="3:15" s="14" customFormat="1" x14ac:dyDescent="0.25">
      <c r="C94" s="159" t="s">
        <v>51</v>
      </c>
      <c r="D94" s="159" t="s">
        <v>51</v>
      </c>
      <c r="N94" s="159" t="s">
        <v>51</v>
      </c>
      <c r="O94" s="159" t="s">
        <v>51</v>
      </c>
    </row>
    <row r="95" spans="3:15" s="14" customFormat="1" x14ac:dyDescent="0.25">
      <c r="C95" s="159" t="s">
        <v>51</v>
      </c>
      <c r="D95" s="159" t="s">
        <v>51</v>
      </c>
      <c r="N95" s="159" t="s">
        <v>51</v>
      </c>
      <c r="O95" s="159" t="s">
        <v>51</v>
      </c>
    </row>
    <row r="96" spans="3:15" s="14" customFormat="1" x14ac:dyDescent="0.25">
      <c r="C96" s="159" t="s">
        <v>51</v>
      </c>
      <c r="D96" s="159" t="s">
        <v>51</v>
      </c>
      <c r="N96" s="159" t="s">
        <v>51</v>
      </c>
      <c r="O96" s="159" t="s">
        <v>51</v>
      </c>
    </row>
    <row r="97" spans="3:15" s="14" customFormat="1" x14ac:dyDescent="0.25">
      <c r="C97" s="159" t="s">
        <v>51</v>
      </c>
      <c r="D97" s="159" t="s">
        <v>51</v>
      </c>
      <c r="N97" s="159" t="s">
        <v>51</v>
      </c>
      <c r="O97" s="159" t="s">
        <v>51</v>
      </c>
    </row>
    <row r="98" spans="3:15" s="14" customFormat="1" x14ac:dyDescent="0.25">
      <c r="C98" s="159" t="s">
        <v>51</v>
      </c>
      <c r="D98" s="159" t="s">
        <v>51</v>
      </c>
      <c r="N98" s="159" t="s">
        <v>51</v>
      </c>
      <c r="O98" s="159" t="s">
        <v>51</v>
      </c>
    </row>
    <row r="99" spans="3:15" s="14" customFormat="1" x14ac:dyDescent="0.25">
      <c r="C99" s="159" t="s">
        <v>51</v>
      </c>
      <c r="D99" s="159" t="s">
        <v>51</v>
      </c>
      <c r="N99" s="159" t="s">
        <v>51</v>
      </c>
      <c r="O99" s="159" t="s">
        <v>51</v>
      </c>
    </row>
    <row r="100" spans="3:15" s="14" customFormat="1" x14ac:dyDescent="0.25">
      <c r="C100" s="159" t="s">
        <v>51</v>
      </c>
      <c r="D100" s="159" t="s">
        <v>51</v>
      </c>
      <c r="N100" s="159" t="s">
        <v>51</v>
      </c>
      <c r="O100" s="159" t="s">
        <v>51</v>
      </c>
    </row>
    <row r="101" spans="3:15" s="14" customFormat="1" x14ac:dyDescent="0.25">
      <c r="C101" s="159" t="s">
        <v>51</v>
      </c>
      <c r="D101" s="159" t="s">
        <v>51</v>
      </c>
      <c r="N101" s="159" t="s">
        <v>51</v>
      </c>
      <c r="O101" s="159" t="s">
        <v>51</v>
      </c>
    </row>
    <row r="102" spans="3:15" s="14" customFormat="1" x14ac:dyDescent="0.25">
      <c r="C102" s="159" t="s">
        <v>51</v>
      </c>
      <c r="D102" s="159" t="s">
        <v>51</v>
      </c>
      <c r="N102" s="159" t="s">
        <v>51</v>
      </c>
      <c r="O102" s="159" t="s">
        <v>51</v>
      </c>
    </row>
    <row r="103" spans="3:15" s="14" customFormat="1" x14ac:dyDescent="0.25">
      <c r="C103" s="159" t="s">
        <v>51</v>
      </c>
      <c r="D103" s="159" t="s">
        <v>51</v>
      </c>
      <c r="N103" s="159" t="s">
        <v>51</v>
      </c>
      <c r="O103" s="159" t="s">
        <v>51</v>
      </c>
    </row>
    <row r="104" spans="3:15" s="14" customFormat="1" x14ac:dyDescent="0.25">
      <c r="C104" s="159" t="s">
        <v>51</v>
      </c>
      <c r="D104" s="159" t="s">
        <v>51</v>
      </c>
      <c r="N104" s="159" t="s">
        <v>51</v>
      </c>
      <c r="O104" s="159" t="s">
        <v>51</v>
      </c>
    </row>
    <row r="105" spans="3:15" s="14" customFormat="1" x14ac:dyDescent="0.25">
      <c r="C105" s="159" t="s">
        <v>51</v>
      </c>
      <c r="D105" s="159" t="s">
        <v>51</v>
      </c>
      <c r="N105" s="159" t="s">
        <v>51</v>
      </c>
      <c r="O105" s="159" t="s">
        <v>51</v>
      </c>
    </row>
    <row r="106" spans="3:15" s="14" customFormat="1" x14ac:dyDescent="0.25">
      <c r="C106" s="159" t="s">
        <v>51</v>
      </c>
      <c r="D106" s="159" t="s">
        <v>51</v>
      </c>
      <c r="N106" s="159" t="s">
        <v>51</v>
      </c>
      <c r="O106" s="159" t="s">
        <v>51</v>
      </c>
    </row>
    <row r="107" spans="3:15" s="14" customFormat="1" x14ac:dyDescent="0.25">
      <c r="C107" s="159" t="s">
        <v>51</v>
      </c>
      <c r="D107" s="159" t="s">
        <v>51</v>
      </c>
      <c r="N107" s="159" t="s">
        <v>51</v>
      </c>
      <c r="O107" s="159" t="s">
        <v>51</v>
      </c>
    </row>
    <row r="108" spans="3:15" s="14" customFormat="1" x14ac:dyDescent="0.25">
      <c r="C108" s="159" t="s">
        <v>51</v>
      </c>
      <c r="D108" s="159" t="s">
        <v>51</v>
      </c>
      <c r="N108" s="159" t="s">
        <v>51</v>
      </c>
      <c r="O108" s="159" t="s">
        <v>51</v>
      </c>
    </row>
    <row r="109" spans="3:15" s="14" customFormat="1" x14ac:dyDescent="0.25">
      <c r="C109" s="159" t="s">
        <v>51</v>
      </c>
      <c r="D109" s="159" t="s">
        <v>51</v>
      </c>
      <c r="N109" s="159" t="s">
        <v>51</v>
      </c>
      <c r="O109" s="159" t="s">
        <v>51</v>
      </c>
    </row>
    <row r="110" spans="3:15" s="14" customFormat="1" x14ac:dyDescent="0.25">
      <c r="C110" s="159" t="s">
        <v>51</v>
      </c>
      <c r="D110" s="159" t="s">
        <v>51</v>
      </c>
      <c r="N110" s="159" t="s">
        <v>51</v>
      </c>
      <c r="O110" s="159" t="s">
        <v>51</v>
      </c>
    </row>
    <row r="111" spans="3:15" s="14" customFormat="1" x14ac:dyDescent="0.25">
      <c r="C111" s="159" t="s">
        <v>51</v>
      </c>
      <c r="D111" s="159" t="s">
        <v>51</v>
      </c>
      <c r="N111" s="159" t="s">
        <v>51</v>
      </c>
      <c r="O111" s="159" t="s">
        <v>51</v>
      </c>
    </row>
    <row r="112" spans="3:15" s="14" customFormat="1" x14ac:dyDescent="0.25">
      <c r="C112" s="159" t="s">
        <v>51</v>
      </c>
      <c r="D112" s="159" t="s">
        <v>51</v>
      </c>
      <c r="N112" s="159" t="s">
        <v>51</v>
      </c>
      <c r="O112" s="159" t="s">
        <v>51</v>
      </c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7" width="7.7109375" style="64" customWidth="1"/>
    <col min="8" max="9" width="10.140625" style="64" customWidth="1"/>
    <col min="10" max="13" width="7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171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142080</v>
      </c>
      <c r="F4" s="90">
        <f t="shared" ref="F4:M4" si="0">F5+F8+F47</f>
        <v>160495</v>
      </c>
      <c r="G4" s="90">
        <f t="shared" si="0"/>
        <v>171384</v>
      </c>
      <c r="H4" s="91">
        <f t="shared" si="0"/>
        <v>170852</v>
      </c>
      <c r="I4" s="90">
        <f t="shared" si="0"/>
        <v>182496</v>
      </c>
      <c r="J4" s="92">
        <f t="shared" si="0"/>
        <v>182068</v>
      </c>
      <c r="K4" s="90">
        <f t="shared" si="0"/>
        <v>185329</v>
      </c>
      <c r="L4" s="90">
        <f t="shared" si="0"/>
        <v>190193</v>
      </c>
      <c r="M4" s="90">
        <f t="shared" si="0"/>
        <v>207172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104986</v>
      </c>
      <c r="F5" s="118">
        <f t="shared" ref="F5:M5" si="1">SUM(F6:F7)</f>
        <v>118926</v>
      </c>
      <c r="G5" s="118">
        <f t="shared" si="1"/>
        <v>125821</v>
      </c>
      <c r="H5" s="119">
        <f t="shared" si="1"/>
        <v>139029</v>
      </c>
      <c r="I5" s="118">
        <f t="shared" si="1"/>
        <v>138629</v>
      </c>
      <c r="J5" s="120">
        <f t="shared" si="1"/>
        <v>136999</v>
      </c>
      <c r="K5" s="118">
        <f t="shared" si="1"/>
        <v>145674</v>
      </c>
      <c r="L5" s="118">
        <f t="shared" si="1"/>
        <v>155490</v>
      </c>
      <c r="M5" s="118">
        <f t="shared" si="1"/>
        <v>166201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91827</v>
      </c>
      <c r="F6" s="97">
        <v>104030</v>
      </c>
      <c r="G6" s="97">
        <v>109856</v>
      </c>
      <c r="H6" s="98">
        <v>120708</v>
      </c>
      <c r="I6" s="97">
        <v>120308</v>
      </c>
      <c r="J6" s="99">
        <v>118607</v>
      </c>
      <c r="K6" s="97">
        <v>126095</v>
      </c>
      <c r="L6" s="97">
        <v>134937</v>
      </c>
      <c r="M6" s="97">
        <v>141771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13159</v>
      </c>
      <c r="F7" s="111">
        <v>14896</v>
      </c>
      <c r="G7" s="111">
        <v>15965</v>
      </c>
      <c r="H7" s="112">
        <v>18321</v>
      </c>
      <c r="I7" s="111">
        <v>18321</v>
      </c>
      <c r="J7" s="113">
        <v>18392</v>
      </c>
      <c r="K7" s="111">
        <v>19579</v>
      </c>
      <c r="L7" s="111">
        <v>20553</v>
      </c>
      <c r="M7" s="111">
        <v>24430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37094</v>
      </c>
      <c r="F8" s="118">
        <f t="shared" ref="F8:M8" si="2">SUM(F9:F46)</f>
        <v>41569</v>
      </c>
      <c r="G8" s="118">
        <f t="shared" si="2"/>
        <v>45563</v>
      </c>
      <c r="H8" s="119">
        <f t="shared" si="2"/>
        <v>31823</v>
      </c>
      <c r="I8" s="118">
        <f t="shared" si="2"/>
        <v>43867</v>
      </c>
      <c r="J8" s="120">
        <f t="shared" si="2"/>
        <v>45069</v>
      </c>
      <c r="K8" s="118">
        <f t="shared" si="2"/>
        <v>39655</v>
      </c>
      <c r="L8" s="118">
        <f t="shared" si="2"/>
        <v>34703</v>
      </c>
      <c r="M8" s="118">
        <f t="shared" si="2"/>
        <v>40971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465</v>
      </c>
      <c r="F9" s="97">
        <v>389</v>
      </c>
      <c r="G9" s="97">
        <v>448</v>
      </c>
      <c r="H9" s="98">
        <v>601</v>
      </c>
      <c r="I9" s="97">
        <v>601</v>
      </c>
      <c r="J9" s="99">
        <v>257</v>
      </c>
      <c r="K9" s="97">
        <v>590</v>
      </c>
      <c r="L9" s="97">
        <v>1140</v>
      </c>
      <c r="M9" s="97">
        <v>530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773</v>
      </c>
      <c r="F10" s="104">
        <v>1539</v>
      </c>
      <c r="G10" s="104">
        <v>1191</v>
      </c>
      <c r="H10" s="105">
        <v>716</v>
      </c>
      <c r="I10" s="104">
        <v>1266</v>
      </c>
      <c r="J10" s="106">
        <v>905</v>
      </c>
      <c r="K10" s="104">
        <v>892</v>
      </c>
      <c r="L10" s="104">
        <v>1371</v>
      </c>
      <c r="M10" s="104">
        <v>932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360</v>
      </c>
      <c r="F11" s="104">
        <v>535</v>
      </c>
      <c r="G11" s="104">
        <v>128</v>
      </c>
      <c r="H11" s="105">
        <v>260</v>
      </c>
      <c r="I11" s="104">
        <v>330</v>
      </c>
      <c r="J11" s="106">
        <v>225</v>
      </c>
      <c r="K11" s="104">
        <v>254</v>
      </c>
      <c r="L11" s="104">
        <v>496</v>
      </c>
      <c r="M11" s="104">
        <v>0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0</v>
      </c>
      <c r="F12" s="104">
        <v>0</v>
      </c>
      <c r="G12" s="104">
        <v>0</v>
      </c>
      <c r="H12" s="105">
        <v>3100</v>
      </c>
      <c r="I12" s="104">
        <v>3100</v>
      </c>
      <c r="J12" s="106">
        <v>0</v>
      </c>
      <c r="K12" s="104">
        <v>4300</v>
      </c>
      <c r="L12" s="104">
        <v>3606</v>
      </c>
      <c r="M12" s="104">
        <v>3900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143</v>
      </c>
      <c r="F13" s="104">
        <v>185</v>
      </c>
      <c r="G13" s="104">
        <v>247</v>
      </c>
      <c r="H13" s="105">
        <v>360</v>
      </c>
      <c r="I13" s="104">
        <v>560</v>
      </c>
      <c r="J13" s="106">
        <v>590</v>
      </c>
      <c r="K13" s="104">
        <v>470</v>
      </c>
      <c r="L13" s="104">
        <v>429</v>
      </c>
      <c r="M13" s="104">
        <v>0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1622</v>
      </c>
      <c r="F14" s="104">
        <v>1380</v>
      </c>
      <c r="G14" s="104">
        <v>1183</v>
      </c>
      <c r="H14" s="105">
        <v>993</v>
      </c>
      <c r="I14" s="104">
        <v>1149</v>
      </c>
      <c r="J14" s="106">
        <v>2014</v>
      </c>
      <c r="K14" s="104">
        <v>1081</v>
      </c>
      <c r="L14" s="104">
        <v>1102</v>
      </c>
      <c r="M14" s="104">
        <v>1614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6118</v>
      </c>
      <c r="F15" s="104">
        <v>5454</v>
      </c>
      <c r="G15" s="104">
        <v>6298</v>
      </c>
      <c r="H15" s="105">
        <v>5541</v>
      </c>
      <c r="I15" s="104">
        <v>6841</v>
      </c>
      <c r="J15" s="106">
        <v>6060</v>
      </c>
      <c r="K15" s="104">
        <v>4980</v>
      </c>
      <c r="L15" s="104">
        <v>2726</v>
      </c>
      <c r="M15" s="104">
        <v>5364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1363</v>
      </c>
      <c r="F16" s="104">
        <v>1182</v>
      </c>
      <c r="G16" s="104">
        <v>2115</v>
      </c>
      <c r="H16" s="105">
        <v>1343</v>
      </c>
      <c r="I16" s="104">
        <v>2291</v>
      </c>
      <c r="J16" s="106">
        <v>1240</v>
      </c>
      <c r="K16" s="104">
        <v>860</v>
      </c>
      <c r="L16" s="104">
        <v>1060</v>
      </c>
      <c r="M16" s="104">
        <v>1400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1656</v>
      </c>
      <c r="F17" s="104">
        <v>4166</v>
      </c>
      <c r="G17" s="104">
        <v>3528</v>
      </c>
      <c r="H17" s="105">
        <v>491</v>
      </c>
      <c r="I17" s="104">
        <v>1171</v>
      </c>
      <c r="J17" s="106">
        <v>5451</v>
      </c>
      <c r="K17" s="104">
        <v>461</v>
      </c>
      <c r="L17" s="104">
        <v>752</v>
      </c>
      <c r="M17" s="104">
        <v>852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0</v>
      </c>
      <c r="H18" s="105">
        <v>0</v>
      </c>
      <c r="I18" s="104">
        <v>0</v>
      </c>
      <c r="J18" s="106">
        <v>0</v>
      </c>
      <c r="K18" s="104">
        <v>0</v>
      </c>
      <c r="L18" s="104">
        <v>0</v>
      </c>
      <c r="M18" s="104">
        <v>0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1741</v>
      </c>
      <c r="F21" s="104">
        <v>373</v>
      </c>
      <c r="G21" s="104">
        <v>713</v>
      </c>
      <c r="H21" s="105">
        <v>300</v>
      </c>
      <c r="I21" s="104">
        <v>550</v>
      </c>
      <c r="J21" s="106">
        <v>766</v>
      </c>
      <c r="K21" s="104">
        <v>300</v>
      </c>
      <c r="L21" s="104">
        <v>0</v>
      </c>
      <c r="M21" s="104">
        <v>550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5685</v>
      </c>
      <c r="F22" s="104">
        <v>5053</v>
      </c>
      <c r="G22" s="104">
        <v>5405</v>
      </c>
      <c r="H22" s="105">
        <v>1986</v>
      </c>
      <c r="I22" s="104">
        <v>5186</v>
      </c>
      <c r="J22" s="106">
        <v>5464</v>
      </c>
      <c r="K22" s="104">
        <v>6516</v>
      </c>
      <c r="L22" s="104">
        <v>5411</v>
      </c>
      <c r="M22" s="104">
        <v>5783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0</v>
      </c>
      <c r="F23" s="104">
        <v>0</v>
      </c>
      <c r="G23" s="104">
        <v>0</v>
      </c>
      <c r="H23" s="105">
        <v>0</v>
      </c>
      <c r="I23" s="104">
        <v>0</v>
      </c>
      <c r="J23" s="106">
        <v>0</v>
      </c>
      <c r="K23" s="104">
        <v>480</v>
      </c>
      <c r="L23" s="104">
        <v>150</v>
      </c>
      <c r="M23" s="104">
        <v>0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287</v>
      </c>
      <c r="F24" s="104">
        <v>46</v>
      </c>
      <c r="G24" s="104">
        <v>260</v>
      </c>
      <c r="H24" s="105">
        <v>615</v>
      </c>
      <c r="I24" s="104">
        <v>665</v>
      </c>
      <c r="J24" s="106">
        <v>230</v>
      </c>
      <c r="K24" s="104">
        <v>250</v>
      </c>
      <c r="L24" s="104">
        <v>809</v>
      </c>
      <c r="M24" s="104">
        <v>253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60</v>
      </c>
      <c r="K25" s="104">
        <v>462</v>
      </c>
      <c r="L25" s="104">
        <v>0</v>
      </c>
      <c r="M25" s="104">
        <v>0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280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84</v>
      </c>
      <c r="F29" s="104">
        <v>61</v>
      </c>
      <c r="G29" s="104">
        <v>137</v>
      </c>
      <c r="H29" s="105">
        <v>70</v>
      </c>
      <c r="I29" s="104">
        <v>150</v>
      </c>
      <c r="J29" s="106">
        <v>0</v>
      </c>
      <c r="K29" s="104">
        <v>120</v>
      </c>
      <c r="L29" s="104">
        <v>179</v>
      </c>
      <c r="M29" s="104">
        <v>0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0</v>
      </c>
      <c r="F30" s="104">
        <v>32</v>
      </c>
      <c r="G30" s="104">
        <v>0</v>
      </c>
      <c r="H30" s="105">
        <v>0</v>
      </c>
      <c r="I30" s="104">
        <v>0</v>
      </c>
      <c r="J30" s="106">
        <v>0</v>
      </c>
      <c r="K30" s="104">
        <v>0</v>
      </c>
      <c r="L30" s="104">
        <v>0</v>
      </c>
      <c r="M30" s="104">
        <v>0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28</v>
      </c>
      <c r="F31" s="104">
        <v>5</v>
      </c>
      <c r="G31" s="104">
        <v>29</v>
      </c>
      <c r="H31" s="105">
        <v>35</v>
      </c>
      <c r="I31" s="104">
        <v>85</v>
      </c>
      <c r="J31" s="106">
        <v>0</v>
      </c>
      <c r="K31" s="104">
        <v>50</v>
      </c>
      <c r="L31" s="104">
        <v>62</v>
      </c>
      <c r="M31" s="104">
        <v>0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0</v>
      </c>
      <c r="F32" s="104">
        <v>4</v>
      </c>
      <c r="G32" s="104">
        <v>0</v>
      </c>
      <c r="H32" s="105">
        <v>0</v>
      </c>
      <c r="I32" s="104">
        <v>0</v>
      </c>
      <c r="J32" s="106">
        <v>0</v>
      </c>
      <c r="K32" s="104">
        <v>0</v>
      </c>
      <c r="L32" s="104">
        <v>0</v>
      </c>
      <c r="M32" s="104">
        <v>0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6">
        <v>0</v>
      </c>
      <c r="K34" s="104">
        <v>0</v>
      </c>
      <c r="L34" s="104">
        <v>0</v>
      </c>
      <c r="M34" s="104">
        <v>0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532</v>
      </c>
      <c r="F36" s="104">
        <v>329</v>
      </c>
      <c r="G36" s="104">
        <v>487</v>
      </c>
      <c r="H36" s="105">
        <v>470</v>
      </c>
      <c r="I36" s="104">
        <v>1030</v>
      </c>
      <c r="J36" s="106">
        <v>0</v>
      </c>
      <c r="K36" s="104">
        <v>262</v>
      </c>
      <c r="L36" s="104">
        <v>413</v>
      </c>
      <c r="M36" s="104">
        <v>600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611</v>
      </c>
      <c r="F37" s="104">
        <v>910</v>
      </c>
      <c r="G37" s="104">
        <v>595</v>
      </c>
      <c r="H37" s="105">
        <v>585</v>
      </c>
      <c r="I37" s="104">
        <v>815</v>
      </c>
      <c r="J37" s="106">
        <v>925</v>
      </c>
      <c r="K37" s="104">
        <v>460</v>
      </c>
      <c r="L37" s="104">
        <v>358</v>
      </c>
      <c r="M37" s="104">
        <v>954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1449</v>
      </c>
      <c r="F38" s="104">
        <v>1093</v>
      </c>
      <c r="G38" s="104">
        <v>1507</v>
      </c>
      <c r="H38" s="105">
        <v>1169</v>
      </c>
      <c r="I38" s="104">
        <v>1599</v>
      </c>
      <c r="J38" s="106">
        <v>1775</v>
      </c>
      <c r="K38" s="104">
        <v>1129</v>
      </c>
      <c r="L38" s="104">
        <v>1119</v>
      </c>
      <c r="M38" s="104">
        <v>1675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2520</v>
      </c>
      <c r="F39" s="104">
        <v>2761</v>
      </c>
      <c r="G39" s="104">
        <v>2285</v>
      </c>
      <c r="H39" s="105">
        <v>1300</v>
      </c>
      <c r="I39" s="104">
        <v>1649</v>
      </c>
      <c r="J39" s="106">
        <v>1629</v>
      </c>
      <c r="K39" s="104">
        <v>1230</v>
      </c>
      <c r="L39" s="104">
        <v>1837</v>
      </c>
      <c r="M39" s="104">
        <v>2740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34</v>
      </c>
      <c r="F40" s="104">
        <v>21</v>
      </c>
      <c r="G40" s="104">
        <v>20</v>
      </c>
      <c r="H40" s="105">
        <v>0</v>
      </c>
      <c r="I40" s="104">
        <v>0</v>
      </c>
      <c r="J40" s="106">
        <v>19</v>
      </c>
      <c r="K40" s="104">
        <v>1500</v>
      </c>
      <c r="L40" s="104">
        <v>1500</v>
      </c>
      <c r="M40" s="104">
        <v>1008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1202</v>
      </c>
      <c r="F41" s="104">
        <v>1223</v>
      </c>
      <c r="G41" s="104">
        <v>1028</v>
      </c>
      <c r="H41" s="105">
        <v>483</v>
      </c>
      <c r="I41" s="104">
        <v>1603</v>
      </c>
      <c r="J41" s="106">
        <v>1733</v>
      </c>
      <c r="K41" s="104">
        <v>600</v>
      </c>
      <c r="L41" s="104">
        <v>304</v>
      </c>
      <c r="M41" s="104">
        <v>1277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8590</v>
      </c>
      <c r="F42" s="104">
        <v>12214</v>
      </c>
      <c r="G42" s="104">
        <v>15466</v>
      </c>
      <c r="H42" s="105">
        <v>10076</v>
      </c>
      <c r="I42" s="104">
        <v>11627</v>
      </c>
      <c r="J42" s="106">
        <v>13386</v>
      </c>
      <c r="K42" s="104">
        <v>10479</v>
      </c>
      <c r="L42" s="104">
        <v>8316</v>
      </c>
      <c r="M42" s="104">
        <v>10939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323</v>
      </c>
      <c r="F43" s="104">
        <v>485</v>
      </c>
      <c r="G43" s="104">
        <v>459</v>
      </c>
      <c r="H43" s="105">
        <v>370</v>
      </c>
      <c r="I43" s="104">
        <v>570</v>
      </c>
      <c r="J43" s="106">
        <v>340</v>
      </c>
      <c r="K43" s="104">
        <v>848</v>
      </c>
      <c r="L43" s="104">
        <v>693</v>
      </c>
      <c r="M43" s="104">
        <v>0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234</v>
      </c>
      <c r="F44" s="104">
        <v>804</v>
      </c>
      <c r="G44" s="104">
        <v>853</v>
      </c>
      <c r="H44" s="105">
        <v>85</v>
      </c>
      <c r="I44" s="104">
        <v>125</v>
      </c>
      <c r="J44" s="106">
        <v>646</v>
      </c>
      <c r="K44" s="104">
        <v>60</v>
      </c>
      <c r="L44" s="104">
        <v>276</v>
      </c>
      <c r="M44" s="104">
        <v>230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1274</v>
      </c>
      <c r="F45" s="104">
        <v>1325</v>
      </c>
      <c r="G45" s="104">
        <v>1181</v>
      </c>
      <c r="H45" s="105">
        <v>874</v>
      </c>
      <c r="I45" s="104">
        <v>904</v>
      </c>
      <c r="J45" s="106">
        <v>1354</v>
      </c>
      <c r="K45" s="104">
        <v>741</v>
      </c>
      <c r="L45" s="104">
        <v>594</v>
      </c>
      <c r="M45" s="104">
        <v>370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0</v>
      </c>
      <c r="F46" s="111">
        <v>0</v>
      </c>
      <c r="G46" s="111">
        <v>0</v>
      </c>
      <c r="H46" s="112">
        <v>0</v>
      </c>
      <c r="I46" s="111">
        <v>0</v>
      </c>
      <c r="J46" s="113">
        <v>0</v>
      </c>
      <c r="K46" s="111">
        <v>0</v>
      </c>
      <c r="L46" s="111">
        <v>0</v>
      </c>
      <c r="M46" s="111">
        <v>0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0</v>
      </c>
      <c r="G47" s="118">
        <f t="shared" si="3"/>
        <v>0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0</v>
      </c>
      <c r="G48" s="97">
        <v>0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45223</v>
      </c>
      <c r="F51" s="90">
        <f t="shared" ref="F51:M51" si="4">F52+F59+F62+F63+F64+F72+F73</f>
        <v>51766</v>
      </c>
      <c r="G51" s="90">
        <f t="shared" si="4"/>
        <v>65301</v>
      </c>
      <c r="H51" s="91">
        <f t="shared" si="4"/>
        <v>53535</v>
      </c>
      <c r="I51" s="90">
        <f t="shared" si="4"/>
        <v>68107</v>
      </c>
      <c r="J51" s="92">
        <f t="shared" si="4"/>
        <v>68235</v>
      </c>
      <c r="K51" s="90">
        <f t="shared" si="4"/>
        <v>60556</v>
      </c>
      <c r="L51" s="90">
        <f t="shared" si="4"/>
        <v>61522</v>
      </c>
      <c r="M51" s="90">
        <f t="shared" si="4"/>
        <v>61044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0</v>
      </c>
      <c r="F52" s="97">
        <f t="shared" ref="F52:M52" si="5">F53+F56</f>
        <v>8</v>
      </c>
      <c r="G52" s="97">
        <f t="shared" si="5"/>
        <v>0</v>
      </c>
      <c r="H52" s="98">
        <f t="shared" si="5"/>
        <v>0</v>
      </c>
      <c r="I52" s="97">
        <f t="shared" si="5"/>
        <v>0</v>
      </c>
      <c r="J52" s="99">
        <f t="shared" si="5"/>
        <v>0</v>
      </c>
      <c r="K52" s="97">
        <f t="shared" si="5"/>
        <v>0</v>
      </c>
      <c r="L52" s="97">
        <f t="shared" si="5"/>
        <v>0</v>
      </c>
      <c r="M52" s="97">
        <f t="shared" si="5"/>
        <v>0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0</v>
      </c>
      <c r="F53" s="111">
        <f t="shared" ref="F53:M53" si="6">SUM(F54:F55)</f>
        <v>0</v>
      </c>
      <c r="G53" s="111">
        <f t="shared" si="6"/>
        <v>0</v>
      </c>
      <c r="H53" s="112">
        <f t="shared" si="6"/>
        <v>0</v>
      </c>
      <c r="I53" s="111">
        <f t="shared" si="6"/>
        <v>0</v>
      </c>
      <c r="J53" s="113">
        <f t="shared" si="6"/>
        <v>0</v>
      </c>
      <c r="K53" s="111">
        <f t="shared" si="6"/>
        <v>0</v>
      </c>
      <c r="L53" s="111">
        <f t="shared" si="6"/>
        <v>0</v>
      </c>
      <c r="M53" s="111">
        <f t="shared" si="6"/>
        <v>0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0</v>
      </c>
      <c r="F55" s="111">
        <v>0</v>
      </c>
      <c r="G55" s="111">
        <v>0</v>
      </c>
      <c r="H55" s="112">
        <v>0</v>
      </c>
      <c r="I55" s="111">
        <v>0</v>
      </c>
      <c r="J55" s="113">
        <v>0</v>
      </c>
      <c r="K55" s="111">
        <v>0</v>
      </c>
      <c r="L55" s="111">
        <v>0</v>
      </c>
      <c r="M55" s="111">
        <v>0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8">
        <f>SUM(E57:E58)</f>
        <v>0</v>
      </c>
      <c r="F56" s="118">
        <f t="shared" ref="F56:M56" si="7">SUM(F57:F58)</f>
        <v>8</v>
      </c>
      <c r="G56" s="118">
        <f t="shared" si="7"/>
        <v>0</v>
      </c>
      <c r="H56" s="119">
        <f t="shared" si="7"/>
        <v>0</v>
      </c>
      <c r="I56" s="118">
        <f t="shared" si="7"/>
        <v>0</v>
      </c>
      <c r="J56" s="120">
        <f t="shared" si="7"/>
        <v>0</v>
      </c>
      <c r="K56" s="118">
        <f t="shared" si="7"/>
        <v>0</v>
      </c>
      <c r="L56" s="118">
        <f t="shared" si="7"/>
        <v>0</v>
      </c>
      <c r="M56" s="118">
        <f t="shared" si="7"/>
        <v>0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9">
        <v>0</v>
      </c>
      <c r="K57" s="97">
        <v>0</v>
      </c>
      <c r="L57" s="97">
        <v>0</v>
      </c>
      <c r="M57" s="97">
        <v>0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8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0</v>
      </c>
      <c r="G59" s="118">
        <f t="shared" si="8"/>
        <v>0</v>
      </c>
      <c r="H59" s="119">
        <f t="shared" si="8"/>
        <v>0</v>
      </c>
      <c r="I59" s="118">
        <f t="shared" si="8"/>
        <v>0</v>
      </c>
      <c r="J59" s="120">
        <f t="shared" si="8"/>
        <v>0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0</v>
      </c>
      <c r="G61" s="111">
        <v>0</v>
      </c>
      <c r="H61" s="112">
        <v>0</v>
      </c>
      <c r="I61" s="111">
        <v>0</v>
      </c>
      <c r="J61" s="113">
        <v>0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6">
        <v>0</v>
      </c>
      <c r="K63" s="104">
        <v>0</v>
      </c>
      <c r="L63" s="104">
        <v>0</v>
      </c>
      <c r="M63" s="104">
        <v>0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6" t="s">
        <v>51</v>
      </c>
      <c r="E64" s="111">
        <f>E65+E68</f>
        <v>0</v>
      </c>
      <c r="F64" s="111">
        <f t="shared" ref="F64:M64" si="9">F65+F68</f>
        <v>0</v>
      </c>
      <c r="G64" s="111">
        <f t="shared" si="9"/>
        <v>0</v>
      </c>
      <c r="H64" s="112">
        <f t="shared" si="9"/>
        <v>0</v>
      </c>
      <c r="I64" s="111">
        <f t="shared" si="9"/>
        <v>0</v>
      </c>
      <c r="J64" s="113">
        <f t="shared" si="9"/>
        <v>0</v>
      </c>
      <c r="K64" s="111">
        <f t="shared" si="9"/>
        <v>0</v>
      </c>
      <c r="L64" s="111">
        <f t="shared" si="9"/>
        <v>0</v>
      </c>
      <c r="M64" s="111">
        <f t="shared" si="9"/>
        <v>0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0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0</v>
      </c>
      <c r="I68" s="104">
        <f t="shared" si="11"/>
        <v>0</v>
      </c>
      <c r="J68" s="106">
        <f t="shared" si="11"/>
        <v>0</v>
      </c>
      <c r="K68" s="104">
        <f t="shared" si="11"/>
        <v>0</v>
      </c>
      <c r="L68" s="104">
        <f t="shared" si="11"/>
        <v>0</v>
      </c>
      <c r="M68" s="104">
        <f t="shared" si="11"/>
        <v>0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0</v>
      </c>
      <c r="F70" s="111">
        <v>0</v>
      </c>
      <c r="G70" s="111">
        <v>0</v>
      </c>
      <c r="H70" s="112">
        <v>0</v>
      </c>
      <c r="I70" s="111">
        <v>0</v>
      </c>
      <c r="J70" s="113">
        <v>0</v>
      </c>
      <c r="K70" s="111">
        <v>0</v>
      </c>
      <c r="L70" s="111">
        <v>0</v>
      </c>
      <c r="M70" s="113">
        <v>0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45223</v>
      </c>
      <c r="F72" s="104">
        <v>51738</v>
      </c>
      <c r="G72" s="104">
        <v>65291</v>
      </c>
      <c r="H72" s="105">
        <v>53485</v>
      </c>
      <c r="I72" s="104">
        <v>68057</v>
      </c>
      <c r="J72" s="106">
        <v>68185</v>
      </c>
      <c r="K72" s="104">
        <v>60506</v>
      </c>
      <c r="L72" s="104">
        <v>61467</v>
      </c>
      <c r="M72" s="104">
        <v>60974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0</v>
      </c>
      <c r="F73" s="104">
        <f t="shared" ref="F73:M73" si="12">SUM(F74:F75)</f>
        <v>20</v>
      </c>
      <c r="G73" s="104">
        <f t="shared" si="12"/>
        <v>10</v>
      </c>
      <c r="H73" s="105">
        <f t="shared" si="12"/>
        <v>50</v>
      </c>
      <c r="I73" s="104">
        <f t="shared" si="12"/>
        <v>50</v>
      </c>
      <c r="J73" s="106">
        <f t="shared" si="12"/>
        <v>50</v>
      </c>
      <c r="K73" s="104">
        <f t="shared" si="12"/>
        <v>50</v>
      </c>
      <c r="L73" s="104">
        <f t="shared" si="12"/>
        <v>55</v>
      </c>
      <c r="M73" s="104">
        <f t="shared" si="12"/>
        <v>70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20</v>
      </c>
      <c r="G74" s="97">
        <v>10</v>
      </c>
      <c r="H74" s="98">
        <v>50</v>
      </c>
      <c r="I74" s="97">
        <v>50</v>
      </c>
      <c r="J74" s="99">
        <v>50</v>
      </c>
      <c r="K74" s="97">
        <v>50</v>
      </c>
      <c r="L74" s="97">
        <v>55</v>
      </c>
      <c r="M74" s="97">
        <v>70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0</v>
      </c>
      <c r="F75" s="111">
        <v>0</v>
      </c>
      <c r="G75" s="111">
        <v>0</v>
      </c>
      <c r="H75" s="112">
        <v>0</v>
      </c>
      <c r="I75" s="111">
        <v>0</v>
      </c>
      <c r="J75" s="113">
        <v>0</v>
      </c>
      <c r="K75" s="111">
        <v>0</v>
      </c>
      <c r="L75" s="111">
        <v>0</v>
      </c>
      <c r="M75" s="111">
        <v>0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2324</v>
      </c>
      <c r="F77" s="90">
        <f t="shared" ref="F77:M77" si="13">F78+F81+F84+F85+F86+F87+F88</f>
        <v>5556</v>
      </c>
      <c r="G77" s="90">
        <f t="shared" si="13"/>
        <v>1604</v>
      </c>
      <c r="H77" s="91">
        <f t="shared" si="13"/>
        <v>1600</v>
      </c>
      <c r="I77" s="90">
        <f t="shared" si="13"/>
        <v>1180</v>
      </c>
      <c r="J77" s="92">
        <f t="shared" si="13"/>
        <v>1480</v>
      </c>
      <c r="K77" s="90">
        <f t="shared" si="13"/>
        <v>2630</v>
      </c>
      <c r="L77" s="90">
        <f t="shared" si="13"/>
        <v>2842</v>
      </c>
      <c r="M77" s="90">
        <f t="shared" si="13"/>
        <v>0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0</v>
      </c>
      <c r="F78" s="118">
        <f t="shared" ref="F78:M78" si="14">SUM(F79:F80)</f>
        <v>0</v>
      </c>
      <c r="G78" s="118">
        <f t="shared" si="14"/>
        <v>0</v>
      </c>
      <c r="H78" s="119">
        <f t="shared" si="14"/>
        <v>0</v>
      </c>
      <c r="I78" s="118">
        <f t="shared" si="14"/>
        <v>0</v>
      </c>
      <c r="J78" s="120">
        <f t="shared" si="14"/>
        <v>0</v>
      </c>
      <c r="K78" s="118">
        <f t="shared" si="14"/>
        <v>0</v>
      </c>
      <c r="L78" s="118">
        <f t="shared" si="14"/>
        <v>0</v>
      </c>
      <c r="M78" s="118">
        <f t="shared" si="14"/>
        <v>0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0</v>
      </c>
      <c r="F79" s="97">
        <v>0</v>
      </c>
      <c r="G79" s="97">
        <v>0</v>
      </c>
      <c r="H79" s="98">
        <v>0</v>
      </c>
      <c r="I79" s="97">
        <v>0</v>
      </c>
      <c r="J79" s="99">
        <v>0</v>
      </c>
      <c r="K79" s="97">
        <v>0</v>
      </c>
      <c r="L79" s="97">
        <v>0</v>
      </c>
      <c r="M79" s="97">
        <v>0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0</v>
      </c>
      <c r="G80" s="111">
        <v>0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0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2324</v>
      </c>
      <c r="F81" s="104">
        <f t="shared" ref="F81:M81" si="15">SUM(F82:F83)</f>
        <v>5556</v>
      </c>
      <c r="G81" s="104">
        <f t="shared" si="15"/>
        <v>1595</v>
      </c>
      <c r="H81" s="105">
        <f t="shared" si="15"/>
        <v>1600</v>
      </c>
      <c r="I81" s="104">
        <f t="shared" si="15"/>
        <v>1180</v>
      </c>
      <c r="J81" s="106">
        <f t="shared" si="15"/>
        <v>1480</v>
      </c>
      <c r="K81" s="104">
        <f t="shared" si="15"/>
        <v>2630</v>
      </c>
      <c r="L81" s="104">
        <f t="shared" si="15"/>
        <v>2842</v>
      </c>
      <c r="M81" s="104">
        <f t="shared" si="15"/>
        <v>0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797</v>
      </c>
      <c r="F82" s="97">
        <v>0</v>
      </c>
      <c r="G82" s="97">
        <v>628</v>
      </c>
      <c r="H82" s="98">
        <v>550</v>
      </c>
      <c r="I82" s="97">
        <v>0</v>
      </c>
      <c r="J82" s="99">
        <v>0</v>
      </c>
      <c r="K82" s="97">
        <v>0</v>
      </c>
      <c r="L82" s="97">
        <v>0</v>
      </c>
      <c r="M82" s="97">
        <v>0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1527</v>
      </c>
      <c r="F83" s="111">
        <v>5556</v>
      </c>
      <c r="G83" s="111">
        <v>967</v>
      </c>
      <c r="H83" s="112">
        <v>1050</v>
      </c>
      <c r="I83" s="111">
        <v>1180</v>
      </c>
      <c r="J83" s="113">
        <v>1480</v>
      </c>
      <c r="K83" s="111">
        <v>2630</v>
      </c>
      <c r="L83" s="111">
        <v>2842</v>
      </c>
      <c r="M83" s="111">
        <v>0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0</v>
      </c>
      <c r="M87" s="104">
        <v>0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0</v>
      </c>
      <c r="F88" s="104">
        <v>0</v>
      </c>
      <c r="G88" s="104">
        <v>9</v>
      </c>
      <c r="H88" s="105">
        <v>0</v>
      </c>
      <c r="I88" s="104">
        <v>0</v>
      </c>
      <c r="J88" s="106">
        <v>0</v>
      </c>
      <c r="K88" s="104">
        <v>0</v>
      </c>
      <c r="L88" s="104">
        <v>0</v>
      </c>
      <c r="M88" s="104">
        <v>0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1624</v>
      </c>
      <c r="F90" s="90">
        <v>0</v>
      </c>
      <c r="G90" s="90">
        <v>138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191251</v>
      </c>
      <c r="F92" s="60">
        <f t="shared" ref="F92:M92" si="16">F4+F51+F77+F90</f>
        <v>217817</v>
      </c>
      <c r="G92" s="60">
        <f t="shared" si="16"/>
        <v>238427</v>
      </c>
      <c r="H92" s="61">
        <f t="shared" si="16"/>
        <v>225987</v>
      </c>
      <c r="I92" s="60">
        <f t="shared" si="16"/>
        <v>251783</v>
      </c>
      <c r="J92" s="62">
        <f t="shared" si="16"/>
        <v>251783</v>
      </c>
      <c r="K92" s="60">
        <f t="shared" si="16"/>
        <v>248515</v>
      </c>
      <c r="L92" s="60">
        <f t="shared" si="16"/>
        <v>254557</v>
      </c>
      <c r="M92" s="60">
        <f t="shared" si="16"/>
        <v>268216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 t="s">
        <v>51</v>
      </c>
      <c r="D101" s="159" t="s">
        <v>51</v>
      </c>
      <c r="N101" s="159" t="s">
        <v>51</v>
      </c>
      <c r="O101" s="159" t="s">
        <v>51</v>
      </c>
    </row>
    <row r="102" spans="3:15" s="14" customFormat="1" x14ac:dyDescent="0.25">
      <c r="C102" s="159" t="s">
        <v>51</v>
      </c>
      <c r="D102" s="159" t="s">
        <v>51</v>
      </c>
      <c r="N102" s="159" t="s">
        <v>51</v>
      </c>
      <c r="O102" s="159" t="s">
        <v>51</v>
      </c>
    </row>
    <row r="103" spans="3:15" s="14" customFormat="1" x14ac:dyDescent="0.25">
      <c r="C103" s="159" t="s">
        <v>51</v>
      </c>
      <c r="D103" s="159" t="s">
        <v>51</v>
      </c>
      <c r="N103" s="159" t="s">
        <v>51</v>
      </c>
      <c r="O103" s="159" t="s">
        <v>51</v>
      </c>
    </row>
    <row r="104" spans="3:15" s="14" customFormat="1" x14ac:dyDescent="0.25">
      <c r="C104" s="159" t="s">
        <v>51</v>
      </c>
      <c r="D104" s="159" t="s">
        <v>51</v>
      </c>
      <c r="N104" s="159" t="s">
        <v>51</v>
      </c>
      <c r="O104" s="159" t="s">
        <v>51</v>
      </c>
    </row>
    <row r="105" spans="3:15" s="14" customFormat="1" x14ac:dyDescent="0.25">
      <c r="C105" s="159" t="s">
        <v>51</v>
      </c>
      <c r="D105" s="159" t="s">
        <v>51</v>
      </c>
      <c r="N105" s="159" t="s">
        <v>51</v>
      </c>
      <c r="O105" s="159" t="s">
        <v>51</v>
      </c>
    </row>
    <row r="106" spans="3:15" s="14" customFormat="1" x14ac:dyDescent="0.25">
      <c r="C106" s="159" t="s">
        <v>51</v>
      </c>
      <c r="D106" s="159" t="s">
        <v>51</v>
      </c>
      <c r="N106" s="159" t="s">
        <v>51</v>
      </c>
      <c r="O106" s="159" t="s">
        <v>51</v>
      </c>
    </row>
    <row r="107" spans="3:15" s="14" customFormat="1" x14ac:dyDescent="0.25">
      <c r="C107" s="159" t="s">
        <v>51</v>
      </c>
      <c r="D107" s="159" t="s">
        <v>51</v>
      </c>
      <c r="N107" s="159" t="s">
        <v>51</v>
      </c>
      <c r="O107" s="159" t="s">
        <v>51</v>
      </c>
    </row>
    <row r="108" spans="3:15" s="14" customFormat="1" x14ac:dyDescent="0.25">
      <c r="C108" s="159" t="s">
        <v>51</v>
      </c>
      <c r="D108" s="159" t="s">
        <v>51</v>
      </c>
      <c r="N108" s="159" t="s">
        <v>51</v>
      </c>
      <c r="O108" s="159" t="s">
        <v>51</v>
      </c>
    </row>
    <row r="109" spans="3:15" s="14" customFormat="1" x14ac:dyDescent="0.25">
      <c r="C109" s="159" t="s">
        <v>51</v>
      </c>
      <c r="D109" s="159" t="s">
        <v>51</v>
      </c>
      <c r="N109" s="159" t="s">
        <v>51</v>
      </c>
      <c r="O109" s="159" t="s">
        <v>51</v>
      </c>
    </row>
    <row r="110" spans="3:15" s="14" customFormat="1" x14ac:dyDescent="0.25">
      <c r="C110" s="159" t="s">
        <v>51</v>
      </c>
      <c r="D110" s="159" t="s">
        <v>51</v>
      </c>
      <c r="N110" s="159" t="s">
        <v>51</v>
      </c>
      <c r="O110" s="159" t="s">
        <v>51</v>
      </c>
    </row>
    <row r="111" spans="3:15" s="14" customFormat="1" x14ac:dyDescent="0.25">
      <c r="C111" s="159" t="s">
        <v>51</v>
      </c>
      <c r="D111" s="159" t="s">
        <v>51</v>
      </c>
      <c r="N111" s="159" t="s">
        <v>51</v>
      </c>
      <c r="O111" s="159" t="s">
        <v>51</v>
      </c>
    </row>
    <row r="112" spans="3:15" s="14" customFormat="1" x14ac:dyDescent="0.25">
      <c r="C112" s="159" t="s">
        <v>51</v>
      </c>
      <c r="D112" s="159" t="s">
        <v>51</v>
      </c>
      <c r="N112" s="159" t="s">
        <v>51</v>
      </c>
      <c r="O112" s="159" t="s">
        <v>51</v>
      </c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154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56024</v>
      </c>
      <c r="F4" s="90">
        <f t="shared" ref="F4:M4" si="0">F5+F8+F47</f>
        <v>62207</v>
      </c>
      <c r="G4" s="90">
        <f t="shared" si="0"/>
        <v>68240</v>
      </c>
      <c r="H4" s="91">
        <f t="shared" si="0"/>
        <v>68168</v>
      </c>
      <c r="I4" s="90">
        <f t="shared" si="0"/>
        <v>74762</v>
      </c>
      <c r="J4" s="92">
        <f t="shared" si="0"/>
        <v>72712</v>
      </c>
      <c r="K4" s="90">
        <f t="shared" si="0"/>
        <v>73808</v>
      </c>
      <c r="L4" s="90">
        <f t="shared" si="0"/>
        <v>74127</v>
      </c>
      <c r="M4" s="90">
        <f t="shared" si="0"/>
        <v>81709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32821</v>
      </c>
      <c r="F5" s="118">
        <f t="shared" ref="F5:M5" si="1">SUM(F6:F7)</f>
        <v>34609</v>
      </c>
      <c r="G5" s="118">
        <f t="shared" si="1"/>
        <v>41930</v>
      </c>
      <c r="H5" s="119">
        <f t="shared" si="1"/>
        <v>48093</v>
      </c>
      <c r="I5" s="118">
        <f t="shared" si="1"/>
        <v>46643</v>
      </c>
      <c r="J5" s="120">
        <f t="shared" si="1"/>
        <v>45863</v>
      </c>
      <c r="K5" s="118">
        <f t="shared" si="1"/>
        <v>49927</v>
      </c>
      <c r="L5" s="118">
        <f t="shared" si="1"/>
        <v>53667</v>
      </c>
      <c r="M5" s="118">
        <f t="shared" si="1"/>
        <v>57469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28825</v>
      </c>
      <c r="F6" s="97">
        <v>30373</v>
      </c>
      <c r="G6" s="97">
        <v>37173</v>
      </c>
      <c r="H6" s="98">
        <v>42787</v>
      </c>
      <c r="I6" s="97">
        <v>41337</v>
      </c>
      <c r="J6" s="99">
        <v>40503</v>
      </c>
      <c r="K6" s="97">
        <v>44309</v>
      </c>
      <c r="L6" s="97">
        <v>47791</v>
      </c>
      <c r="M6" s="97">
        <v>49903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3996</v>
      </c>
      <c r="F7" s="111">
        <v>4236</v>
      </c>
      <c r="G7" s="111">
        <v>4757</v>
      </c>
      <c r="H7" s="112">
        <v>5306</v>
      </c>
      <c r="I7" s="111">
        <v>5306</v>
      </c>
      <c r="J7" s="113">
        <v>5360</v>
      </c>
      <c r="K7" s="111">
        <v>5618</v>
      </c>
      <c r="L7" s="111">
        <v>5876</v>
      </c>
      <c r="M7" s="111">
        <v>7566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23203</v>
      </c>
      <c r="F8" s="118">
        <f t="shared" ref="F8:M8" si="2">SUM(F9:F46)</f>
        <v>27598</v>
      </c>
      <c r="G8" s="118">
        <f t="shared" si="2"/>
        <v>26310</v>
      </c>
      <c r="H8" s="119">
        <f t="shared" si="2"/>
        <v>20075</v>
      </c>
      <c r="I8" s="118">
        <f t="shared" si="2"/>
        <v>28119</v>
      </c>
      <c r="J8" s="120">
        <f t="shared" si="2"/>
        <v>26849</v>
      </c>
      <c r="K8" s="118">
        <f t="shared" si="2"/>
        <v>23881</v>
      </c>
      <c r="L8" s="118">
        <f t="shared" si="2"/>
        <v>20460</v>
      </c>
      <c r="M8" s="118">
        <f t="shared" si="2"/>
        <v>24240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28</v>
      </c>
      <c r="F9" s="97">
        <v>125</v>
      </c>
      <c r="G9" s="97">
        <v>77</v>
      </c>
      <c r="H9" s="98">
        <v>211</v>
      </c>
      <c r="I9" s="97">
        <v>211</v>
      </c>
      <c r="J9" s="99">
        <v>71</v>
      </c>
      <c r="K9" s="97">
        <v>170</v>
      </c>
      <c r="L9" s="97">
        <v>766</v>
      </c>
      <c r="M9" s="97">
        <v>60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637</v>
      </c>
      <c r="F10" s="104">
        <v>1502</v>
      </c>
      <c r="G10" s="104">
        <v>959</v>
      </c>
      <c r="H10" s="105">
        <v>400</v>
      </c>
      <c r="I10" s="104">
        <v>900</v>
      </c>
      <c r="J10" s="106">
        <v>805</v>
      </c>
      <c r="K10" s="104">
        <v>762</v>
      </c>
      <c r="L10" s="104">
        <v>871</v>
      </c>
      <c r="M10" s="104">
        <v>632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360</v>
      </c>
      <c r="F11" s="104">
        <v>523</v>
      </c>
      <c r="G11" s="104">
        <v>128</v>
      </c>
      <c r="H11" s="105">
        <v>230</v>
      </c>
      <c r="I11" s="104">
        <v>300</v>
      </c>
      <c r="J11" s="106">
        <v>225</v>
      </c>
      <c r="K11" s="104">
        <v>254</v>
      </c>
      <c r="L11" s="104">
        <v>496</v>
      </c>
      <c r="M11" s="104">
        <v>0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0</v>
      </c>
      <c r="F12" s="104">
        <v>0</v>
      </c>
      <c r="G12" s="104">
        <v>0</v>
      </c>
      <c r="H12" s="105">
        <v>3100</v>
      </c>
      <c r="I12" s="104">
        <v>3100</v>
      </c>
      <c r="J12" s="106">
        <v>0</v>
      </c>
      <c r="K12" s="104">
        <v>4300</v>
      </c>
      <c r="L12" s="104">
        <v>3606</v>
      </c>
      <c r="M12" s="104">
        <v>3900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121</v>
      </c>
      <c r="F13" s="104">
        <v>150</v>
      </c>
      <c r="G13" s="104">
        <v>191</v>
      </c>
      <c r="H13" s="105">
        <v>300</v>
      </c>
      <c r="I13" s="104">
        <v>500</v>
      </c>
      <c r="J13" s="106">
        <v>530</v>
      </c>
      <c r="K13" s="104">
        <v>400</v>
      </c>
      <c r="L13" s="104">
        <v>234</v>
      </c>
      <c r="M13" s="104">
        <v>0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80</v>
      </c>
      <c r="F14" s="104">
        <v>189</v>
      </c>
      <c r="G14" s="104">
        <v>189</v>
      </c>
      <c r="H14" s="105">
        <v>175</v>
      </c>
      <c r="I14" s="104">
        <v>181</v>
      </c>
      <c r="J14" s="106">
        <v>159</v>
      </c>
      <c r="K14" s="104">
        <v>121</v>
      </c>
      <c r="L14" s="104">
        <v>280</v>
      </c>
      <c r="M14" s="104">
        <v>16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6097</v>
      </c>
      <c r="F15" s="104">
        <v>5445</v>
      </c>
      <c r="G15" s="104">
        <v>6143</v>
      </c>
      <c r="H15" s="105">
        <v>4870</v>
      </c>
      <c r="I15" s="104">
        <v>6170</v>
      </c>
      <c r="J15" s="106">
        <v>5860</v>
      </c>
      <c r="K15" s="104">
        <v>4980</v>
      </c>
      <c r="L15" s="104">
        <v>2526</v>
      </c>
      <c r="M15" s="104">
        <v>4880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1363</v>
      </c>
      <c r="F16" s="104">
        <v>1182</v>
      </c>
      <c r="G16" s="104">
        <v>2115</v>
      </c>
      <c r="H16" s="105">
        <v>1343</v>
      </c>
      <c r="I16" s="104">
        <v>2291</v>
      </c>
      <c r="J16" s="106">
        <v>1240</v>
      </c>
      <c r="K16" s="104">
        <v>860</v>
      </c>
      <c r="L16" s="104">
        <v>1060</v>
      </c>
      <c r="M16" s="104">
        <v>1400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1654</v>
      </c>
      <c r="F17" s="104">
        <v>4135</v>
      </c>
      <c r="G17" s="104">
        <v>3511</v>
      </c>
      <c r="H17" s="105">
        <v>451</v>
      </c>
      <c r="I17" s="104">
        <v>1131</v>
      </c>
      <c r="J17" s="106">
        <v>5418</v>
      </c>
      <c r="K17" s="104">
        <v>366</v>
      </c>
      <c r="L17" s="104">
        <v>580</v>
      </c>
      <c r="M17" s="104">
        <v>852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0</v>
      </c>
      <c r="H18" s="105">
        <v>0</v>
      </c>
      <c r="I18" s="104">
        <v>0</v>
      </c>
      <c r="J18" s="106">
        <v>0</v>
      </c>
      <c r="K18" s="104">
        <v>0</v>
      </c>
      <c r="L18" s="104">
        <v>0</v>
      </c>
      <c r="M18" s="104">
        <v>0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0</v>
      </c>
      <c r="F21" s="104">
        <v>0</v>
      </c>
      <c r="G21" s="104">
        <v>0</v>
      </c>
      <c r="H21" s="105">
        <v>0</v>
      </c>
      <c r="I21" s="104">
        <v>0</v>
      </c>
      <c r="J21" s="106">
        <v>0</v>
      </c>
      <c r="K21" s="104">
        <v>0</v>
      </c>
      <c r="L21" s="104">
        <v>0</v>
      </c>
      <c r="M21" s="104">
        <v>0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3950</v>
      </c>
      <c r="F22" s="104">
        <v>2717</v>
      </c>
      <c r="G22" s="104">
        <v>2231</v>
      </c>
      <c r="H22" s="105">
        <v>1686</v>
      </c>
      <c r="I22" s="104">
        <v>3386</v>
      </c>
      <c r="J22" s="106">
        <v>3004</v>
      </c>
      <c r="K22" s="104">
        <v>2050</v>
      </c>
      <c r="L22" s="104">
        <v>1958</v>
      </c>
      <c r="M22" s="104">
        <v>2650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0</v>
      </c>
      <c r="F23" s="104">
        <v>0</v>
      </c>
      <c r="G23" s="104">
        <v>0</v>
      </c>
      <c r="H23" s="105">
        <v>0</v>
      </c>
      <c r="I23" s="104">
        <v>0</v>
      </c>
      <c r="J23" s="106">
        <v>0</v>
      </c>
      <c r="K23" s="104">
        <v>360</v>
      </c>
      <c r="L23" s="104">
        <v>0</v>
      </c>
      <c r="M23" s="104">
        <v>0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189</v>
      </c>
      <c r="F24" s="104">
        <v>38</v>
      </c>
      <c r="G24" s="104">
        <v>183</v>
      </c>
      <c r="H24" s="105">
        <v>435</v>
      </c>
      <c r="I24" s="104">
        <v>435</v>
      </c>
      <c r="J24" s="106">
        <v>130</v>
      </c>
      <c r="K24" s="104">
        <v>70</v>
      </c>
      <c r="L24" s="104">
        <v>653</v>
      </c>
      <c r="M24" s="104">
        <v>0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60</v>
      </c>
      <c r="K25" s="104">
        <v>462</v>
      </c>
      <c r="L25" s="104">
        <v>0</v>
      </c>
      <c r="M25" s="104">
        <v>0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260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84</v>
      </c>
      <c r="F29" s="104">
        <v>61</v>
      </c>
      <c r="G29" s="104">
        <v>137</v>
      </c>
      <c r="H29" s="105">
        <v>70</v>
      </c>
      <c r="I29" s="104">
        <v>150</v>
      </c>
      <c r="J29" s="106">
        <v>0</v>
      </c>
      <c r="K29" s="104">
        <v>120</v>
      </c>
      <c r="L29" s="104">
        <v>179</v>
      </c>
      <c r="M29" s="104">
        <v>0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0</v>
      </c>
      <c r="F30" s="104">
        <v>32</v>
      </c>
      <c r="G30" s="104">
        <v>0</v>
      </c>
      <c r="H30" s="105">
        <v>0</v>
      </c>
      <c r="I30" s="104">
        <v>0</v>
      </c>
      <c r="J30" s="106">
        <v>0</v>
      </c>
      <c r="K30" s="104">
        <v>0</v>
      </c>
      <c r="L30" s="104">
        <v>0</v>
      </c>
      <c r="M30" s="104">
        <v>0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0</v>
      </c>
      <c r="F31" s="104">
        <v>0</v>
      </c>
      <c r="G31" s="104">
        <v>0</v>
      </c>
      <c r="H31" s="105">
        <v>0</v>
      </c>
      <c r="I31" s="104">
        <v>0</v>
      </c>
      <c r="J31" s="106">
        <v>0</v>
      </c>
      <c r="K31" s="104">
        <v>0</v>
      </c>
      <c r="L31" s="104">
        <v>0</v>
      </c>
      <c r="M31" s="104">
        <v>0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0</v>
      </c>
      <c r="F32" s="104">
        <v>4</v>
      </c>
      <c r="G32" s="104">
        <v>0</v>
      </c>
      <c r="H32" s="105">
        <v>0</v>
      </c>
      <c r="I32" s="104">
        <v>0</v>
      </c>
      <c r="J32" s="106">
        <v>0</v>
      </c>
      <c r="K32" s="104">
        <v>0</v>
      </c>
      <c r="L32" s="104">
        <v>0</v>
      </c>
      <c r="M32" s="104">
        <v>0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6">
        <v>0</v>
      </c>
      <c r="K34" s="104">
        <v>0</v>
      </c>
      <c r="L34" s="104">
        <v>0</v>
      </c>
      <c r="M34" s="104">
        <v>0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532</v>
      </c>
      <c r="F36" s="104">
        <v>329</v>
      </c>
      <c r="G36" s="104">
        <v>473</v>
      </c>
      <c r="H36" s="105">
        <v>450</v>
      </c>
      <c r="I36" s="104">
        <v>1010</v>
      </c>
      <c r="J36" s="106">
        <v>0</v>
      </c>
      <c r="K36" s="104">
        <v>262</v>
      </c>
      <c r="L36" s="104">
        <v>303</v>
      </c>
      <c r="M36" s="104">
        <v>600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611</v>
      </c>
      <c r="F37" s="104">
        <v>910</v>
      </c>
      <c r="G37" s="104">
        <v>590</v>
      </c>
      <c r="H37" s="105">
        <v>585</v>
      </c>
      <c r="I37" s="104">
        <v>815</v>
      </c>
      <c r="J37" s="106">
        <v>925</v>
      </c>
      <c r="K37" s="104">
        <v>460</v>
      </c>
      <c r="L37" s="104">
        <v>358</v>
      </c>
      <c r="M37" s="104">
        <v>940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1161</v>
      </c>
      <c r="F38" s="104">
        <v>930</v>
      </c>
      <c r="G38" s="104">
        <v>1334</v>
      </c>
      <c r="H38" s="105">
        <v>780</v>
      </c>
      <c r="I38" s="104">
        <v>1160</v>
      </c>
      <c r="J38" s="106">
        <v>1569</v>
      </c>
      <c r="K38" s="104">
        <v>804</v>
      </c>
      <c r="L38" s="104">
        <v>405</v>
      </c>
      <c r="M38" s="104">
        <v>940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2520</v>
      </c>
      <c r="F39" s="104">
        <v>2761</v>
      </c>
      <c r="G39" s="104">
        <v>2285</v>
      </c>
      <c r="H39" s="105">
        <v>1300</v>
      </c>
      <c r="I39" s="104">
        <v>1649</v>
      </c>
      <c r="J39" s="106">
        <v>1629</v>
      </c>
      <c r="K39" s="104">
        <v>1230</v>
      </c>
      <c r="L39" s="104">
        <v>1837</v>
      </c>
      <c r="M39" s="104">
        <v>2740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34</v>
      </c>
      <c r="F40" s="104">
        <v>21</v>
      </c>
      <c r="G40" s="104">
        <v>20</v>
      </c>
      <c r="H40" s="105">
        <v>0</v>
      </c>
      <c r="I40" s="104">
        <v>0</v>
      </c>
      <c r="J40" s="106">
        <v>19</v>
      </c>
      <c r="K40" s="104">
        <v>1500</v>
      </c>
      <c r="L40" s="104">
        <v>1500</v>
      </c>
      <c r="M40" s="104">
        <v>788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138</v>
      </c>
      <c r="F41" s="104">
        <v>396</v>
      </c>
      <c r="G41" s="104">
        <v>275</v>
      </c>
      <c r="H41" s="105">
        <v>0</v>
      </c>
      <c r="I41" s="104">
        <v>0</v>
      </c>
      <c r="J41" s="106">
        <v>0</v>
      </c>
      <c r="K41" s="104">
        <v>0</v>
      </c>
      <c r="L41" s="104">
        <v>0</v>
      </c>
      <c r="M41" s="104">
        <v>0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3006</v>
      </c>
      <c r="F42" s="104">
        <v>4797</v>
      </c>
      <c r="G42" s="104">
        <v>4505</v>
      </c>
      <c r="H42" s="105">
        <v>3240</v>
      </c>
      <c r="I42" s="104">
        <v>4011</v>
      </c>
      <c r="J42" s="106">
        <v>4374</v>
      </c>
      <c r="K42" s="104">
        <v>3505</v>
      </c>
      <c r="L42" s="104">
        <v>2208</v>
      </c>
      <c r="M42" s="104">
        <v>3612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296</v>
      </c>
      <c r="F43" s="104">
        <v>396</v>
      </c>
      <c r="G43" s="104">
        <v>361</v>
      </c>
      <c r="H43" s="105">
        <v>200</v>
      </c>
      <c r="I43" s="104">
        <v>400</v>
      </c>
      <c r="J43" s="106">
        <v>270</v>
      </c>
      <c r="K43" s="104">
        <v>424</v>
      </c>
      <c r="L43" s="104">
        <v>209</v>
      </c>
      <c r="M43" s="104">
        <v>0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48</v>
      </c>
      <c r="F44" s="104">
        <v>802</v>
      </c>
      <c r="G44" s="104">
        <v>361</v>
      </c>
      <c r="H44" s="105">
        <v>75</v>
      </c>
      <c r="I44" s="104">
        <v>115</v>
      </c>
      <c r="J44" s="106">
        <v>367</v>
      </c>
      <c r="K44" s="104">
        <v>60</v>
      </c>
      <c r="L44" s="104">
        <v>234</v>
      </c>
      <c r="M44" s="104">
        <v>230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294</v>
      </c>
      <c r="F45" s="104">
        <v>153</v>
      </c>
      <c r="G45" s="104">
        <v>242</v>
      </c>
      <c r="H45" s="105">
        <v>174</v>
      </c>
      <c r="I45" s="104">
        <v>204</v>
      </c>
      <c r="J45" s="106">
        <v>194</v>
      </c>
      <c r="K45" s="104">
        <v>101</v>
      </c>
      <c r="L45" s="104">
        <v>197</v>
      </c>
      <c r="M45" s="104">
        <v>0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0</v>
      </c>
      <c r="F46" s="111">
        <v>0</v>
      </c>
      <c r="G46" s="111">
        <v>0</v>
      </c>
      <c r="H46" s="112">
        <v>0</v>
      </c>
      <c r="I46" s="111">
        <v>0</v>
      </c>
      <c r="J46" s="113">
        <v>0</v>
      </c>
      <c r="K46" s="111">
        <v>0</v>
      </c>
      <c r="L46" s="111">
        <v>0</v>
      </c>
      <c r="M46" s="111">
        <v>0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0</v>
      </c>
      <c r="G47" s="118">
        <f t="shared" si="3"/>
        <v>0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0</v>
      </c>
      <c r="G48" s="97">
        <v>0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0</v>
      </c>
      <c r="F51" s="90">
        <f t="shared" ref="F51:M51" si="4">F52+F59+F62+F63+F64+F72+F73</f>
        <v>28</v>
      </c>
      <c r="G51" s="90">
        <f t="shared" si="4"/>
        <v>10</v>
      </c>
      <c r="H51" s="91">
        <f t="shared" si="4"/>
        <v>50</v>
      </c>
      <c r="I51" s="90">
        <f t="shared" si="4"/>
        <v>50</v>
      </c>
      <c r="J51" s="92">
        <f t="shared" si="4"/>
        <v>50</v>
      </c>
      <c r="K51" s="90">
        <f t="shared" si="4"/>
        <v>50</v>
      </c>
      <c r="L51" s="90">
        <f t="shared" si="4"/>
        <v>55</v>
      </c>
      <c r="M51" s="90">
        <f t="shared" si="4"/>
        <v>70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0</v>
      </c>
      <c r="F52" s="97">
        <f t="shared" ref="F52:M52" si="5">F53+F56</f>
        <v>8</v>
      </c>
      <c r="G52" s="97">
        <f t="shared" si="5"/>
        <v>0</v>
      </c>
      <c r="H52" s="98">
        <f t="shared" si="5"/>
        <v>0</v>
      </c>
      <c r="I52" s="97">
        <f t="shared" si="5"/>
        <v>0</v>
      </c>
      <c r="J52" s="99">
        <f t="shared" si="5"/>
        <v>0</v>
      </c>
      <c r="K52" s="97">
        <f t="shared" si="5"/>
        <v>0</v>
      </c>
      <c r="L52" s="97">
        <f t="shared" si="5"/>
        <v>0</v>
      </c>
      <c r="M52" s="97">
        <f t="shared" si="5"/>
        <v>0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0</v>
      </c>
      <c r="F53" s="111">
        <f t="shared" ref="F53:M53" si="6">SUM(F54:F55)</f>
        <v>0</v>
      </c>
      <c r="G53" s="111">
        <f t="shared" si="6"/>
        <v>0</v>
      </c>
      <c r="H53" s="112">
        <f t="shared" si="6"/>
        <v>0</v>
      </c>
      <c r="I53" s="111">
        <f t="shared" si="6"/>
        <v>0</v>
      </c>
      <c r="J53" s="113">
        <f t="shared" si="6"/>
        <v>0</v>
      </c>
      <c r="K53" s="111">
        <f t="shared" si="6"/>
        <v>0</v>
      </c>
      <c r="L53" s="111">
        <f t="shared" si="6"/>
        <v>0</v>
      </c>
      <c r="M53" s="111">
        <f t="shared" si="6"/>
        <v>0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0</v>
      </c>
      <c r="F55" s="111">
        <v>0</v>
      </c>
      <c r="G55" s="111">
        <v>0</v>
      </c>
      <c r="H55" s="112">
        <v>0</v>
      </c>
      <c r="I55" s="111">
        <v>0</v>
      </c>
      <c r="J55" s="113">
        <v>0</v>
      </c>
      <c r="K55" s="111">
        <v>0</v>
      </c>
      <c r="L55" s="111">
        <v>0</v>
      </c>
      <c r="M55" s="111">
        <v>0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1">
        <f>SUM(E57:E58)</f>
        <v>0</v>
      </c>
      <c r="F56" s="111">
        <f t="shared" ref="F56:M56" si="7">SUM(F57:F58)</f>
        <v>8</v>
      </c>
      <c r="G56" s="111">
        <f t="shared" si="7"/>
        <v>0</v>
      </c>
      <c r="H56" s="112">
        <f t="shared" si="7"/>
        <v>0</v>
      </c>
      <c r="I56" s="111">
        <f t="shared" si="7"/>
        <v>0</v>
      </c>
      <c r="J56" s="113">
        <f t="shared" si="7"/>
        <v>0</v>
      </c>
      <c r="K56" s="111">
        <f t="shared" si="7"/>
        <v>0</v>
      </c>
      <c r="L56" s="111">
        <f t="shared" si="7"/>
        <v>0</v>
      </c>
      <c r="M56" s="111">
        <f t="shared" si="7"/>
        <v>0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9">
        <v>0</v>
      </c>
      <c r="K57" s="97">
        <v>0</v>
      </c>
      <c r="L57" s="97">
        <v>0</v>
      </c>
      <c r="M57" s="97">
        <v>0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8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0</v>
      </c>
      <c r="G59" s="118">
        <f t="shared" si="8"/>
        <v>0</v>
      </c>
      <c r="H59" s="119">
        <f t="shared" si="8"/>
        <v>0</v>
      </c>
      <c r="I59" s="118">
        <f t="shared" si="8"/>
        <v>0</v>
      </c>
      <c r="J59" s="120">
        <f t="shared" si="8"/>
        <v>0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0</v>
      </c>
      <c r="G61" s="111">
        <v>0</v>
      </c>
      <c r="H61" s="112">
        <v>0</v>
      </c>
      <c r="I61" s="111">
        <v>0</v>
      </c>
      <c r="J61" s="113">
        <v>0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6">
        <v>0</v>
      </c>
      <c r="K63" s="104">
        <v>0</v>
      </c>
      <c r="L63" s="104">
        <v>0</v>
      </c>
      <c r="M63" s="104">
        <v>0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2" t="s">
        <v>51</v>
      </c>
      <c r="E64" s="111">
        <f>E65+E68</f>
        <v>0</v>
      </c>
      <c r="F64" s="111">
        <f t="shared" ref="F64:M64" si="9">F65+F68</f>
        <v>0</v>
      </c>
      <c r="G64" s="111">
        <f t="shared" si="9"/>
        <v>0</v>
      </c>
      <c r="H64" s="112">
        <f t="shared" si="9"/>
        <v>0</v>
      </c>
      <c r="I64" s="111">
        <f t="shared" si="9"/>
        <v>0</v>
      </c>
      <c r="J64" s="113">
        <f t="shared" si="9"/>
        <v>0</v>
      </c>
      <c r="K64" s="111">
        <f t="shared" si="9"/>
        <v>0</v>
      </c>
      <c r="L64" s="111">
        <f t="shared" si="9"/>
        <v>0</v>
      </c>
      <c r="M64" s="111">
        <f t="shared" si="9"/>
        <v>0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0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0</v>
      </c>
      <c r="I68" s="104">
        <f t="shared" si="11"/>
        <v>0</v>
      </c>
      <c r="J68" s="106">
        <f t="shared" si="11"/>
        <v>0</v>
      </c>
      <c r="K68" s="104">
        <f t="shared" si="11"/>
        <v>0</v>
      </c>
      <c r="L68" s="104">
        <f t="shared" si="11"/>
        <v>0</v>
      </c>
      <c r="M68" s="104">
        <f t="shared" si="11"/>
        <v>0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0</v>
      </c>
      <c r="F70" s="111">
        <v>0</v>
      </c>
      <c r="G70" s="111">
        <v>0</v>
      </c>
      <c r="H70" s="112">
        <v>0</v>
      </c>
      <c r="I70" s="111">
        <v>0</v>
      </c>
      <c r="J70" s="113">
        <v>0</v>
      </c>
      <c r="K70" s="111">
        <v>0</v>
      </c>
      <c r="L70" s="111">
        <v>0</v>
      </c>
      <c r="M70" s="113">
        <v>0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0</v>
      </c>
      <c r="F72" s="104">
        <v>0</v>
      </c>
      <c r="G72" s="104">
        <v>0</v>
      </c>
      <c r="H72" s="105">
        <v>0</v>
      </c>
      <c r="I72" s="104">
        <v>0</v>
      </c>
      <c r="J72" s="106">
        <v>0</v>
      </c>
      <c r="K72" s="104">
        <v>0</v>
      </c>
      <c r="L72" s="104">
        <v>0</v>
      </c>
      <c r="M72" s="104">
        <v>0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0</v>
      </c>
      <c r="F73" s="104">
        <f t="shared" ref="F73:M73" si="12">SUM(F74:F75)</f>
        <v>20</v>
      </c>
      <c r="G73" s="104">
        <f t="shared" si="12"/>
        <v>10</v>
      </c>
      <c r="H73" s="105">
        <f t="shared" si="12"/>
        <v>50</v>
      </c>
      <c r="I73" s="104">
        <f t="shared" si="12"/>
        <v>50</v>
      </c>
      <c r="J73" s="106">
        <f t="shared" si="12"/>
        <v>50</v>
      </c>
      <c r="K73" s="104">
        <f t="shared" si="12"/>
        <v>50</v>
      </c>
      <c r="L73" s="104">
        <f t="shared" si="12"/>
        <v>55</v>
      </c>
      <c r="M73" s="104">
        <f t="shared" si="12"/>
        <v>70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20</v>
      </c>
      <c r="G74" s="97">
        <v>10</v>
      </c>
      <c r="H74" s="98">
        <v>50</v>
      </c>
      <c r="I74" s="97">
        <v>50</v>
      </c>
      <c r="J74" s="99">
        <v>50</v>
      </c>
      <c r="K74" s="97">
        <v>50</v>
      </c>
      <c r="L74" s="97">
        <v>55</v>
      </c>
      <c r="M74" s="97">
        <v>70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0</v>
      </c>
      <c r="F75" s="111">
        <v>0</v>
      </c>
      <c r="G75" s="111">
        <v>0</v>
      </c>
      <c r="H75" s="112">
        <v>0</v>
      </c>
      <c r="I75" s="111">
        <v>0</v>
      </c>
      <c r="J75" s="113">
        <v>0</v>
      </c>
      <c r="K75" s="111">
        <v>0</v>
      </c>
      <c r="L75" s="111">
        <v>0</v>
      </c>
      <c r="M75" s="111">
        <v>0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2324</v>
      </c>
      <c r="F77" s="90">
        <f t="shared" ref="F77:M77" si="13">F78+F81+F84+F85+F86+F87+F88</f>
        <v>5556</v>
      </c>
      <c r="G77" s="90">
        <f t="shared" si="13"/>
        <v>1423</v>
      </c>
      <c r="H77" s="91">
        <f t="shared" si="13"/>
        <v>1600</v>
      </c>
      <c r="I77" s="90">
        <f t="shared" si="13"/>
        <v>1180</v>
      </c>
      <c r="J77" s="92">
        <f t="shared" si="13"/>
        <v>1480</v>
      </c>
      <c r="K77" s="90">
        <f t="shared" si="13"/>
        <v>2630</v>
      </c>
      <c r="L77" s="90">
        <f t="shared" si="13"/>
        <v>2842</v>
      </c>
      <c r="M77" s="90">
        <f t="shared" si="13"/>
        <v>0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0</v>
      </c>
      <c r="F78" s="118">
        <f t="shared" ref="F78:M78" si="14">SUM(F79:F80)</f>
        <v>0</v>
      </c>
      <c r="G78" s="118">
        <f t="shared" si="14"/>
        <v>0</v>
      </c>
      <c r="H78" s="119">
        <f t="shared" si="14"/>
        <v>0</v>
      </c>
      <c r="I78" s="118">
        <f t="shared" si="14"/>
        <v>0</v>
      </c>
      <c r="J78" s="120">
        <f t="shared" si="14"/>
        <v>0</v>
      </c>
      <c r="K78" s="118">
        <f t="shared" si="14"/>
        <v>0</v>
      </c>
      <c r="L78" s="118">
        <f t="shared" si="14"/>
        <v>0</v>
      </c>
      <c r="M78" s="118">
        <f t="shared" si="14"/>
        <v>0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0</v>
      </c>
      <c r="F79" s="97">
        <v>0</v>
      </c>
      <c r="G79" s="97">
        <v>0</v>
      </c>
      <c r="H79" s="98">
        <v>0</v>
      </c>
      <c r="I79" s="97">
        <v>0</v>
      </c>
      <c r="J79" s="99">
        <v>0</v>
      </c>
      <c r="K79" s="97">
        <v>0</v>
      </c>
      <c r="L79" s="97">
        <v>0</v>
      </c>
      <c r="M79" s="97">
        <v>0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0</v>
      </c>
      <c r="G80" s="111">
        <v>0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0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2324</v>
      </c>
      <c r="F81" s="104">
        <f t="shared" ref="F81:M81" si="15">SUM(F82:F83)</f>
        <v>5556</v>
      </c>
      <c r="G81" s="104">
        <f t="shared" si="15"/>
        <v>1414</v>
      </c>
      <c r="H81" s="105">
        <f t="shared" si="15"/>
        <v>1600</v>
      </c>
      <c r="I81" s="104">
        <f t="shared" si="15"/>
        <v>1180</v>
      </c>
      <c r="J81" s="106">
        <f t="shared" si="15"/>
        <v>1480</v>
      </c>
      <c r="K81" s="104">
        <f t="shared" si="15"/>
        <v>2630</v>
      </c>
      <c r="L81" s="104">
        <f t="shared" si="15"/>
        <v>2842</v>
      </c>
      <c r="M81" s="104">
        <f t="shared" si="15"/>
        <v>0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797</v>
      </c>
      <c r="F82" s="97">
        <v>0</v>
      </c>
      <c r="G82" s="97">
        <v>628</v>
      </c>
      <c r="H82" s="98">
        <v>550</v>
      </c>
      <c r="I82" s="97">
        <v>0</v>
      </c>
      <c r="J82" s="99">
        <v>0</v>
      </c>
      <c r="K82" s="97">
        <v>0</v>
      </c>
      <c r="L82" s="97">
        <v>0</v>
      </c>
      <c r="M82" s="97">
        <v>0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1527</v>
      </c>
      <c r="F83" s="111">
        <v>5556</v>
      </c>
      <c r="G83" s="111">
        <v>786</v>
      </c>
      <c r="H83" s="112">
        <v>1050</v>
      </c>
      <c r="I83" s="111">
        <v>1180</v>
      </c>
      <c r="J83" s="113">
        <v>1480</v>
      </c>
      <c r="K83" s="111">
        <v>2630</v>
      </c>
      <c r="L83" s="111">
        <v>2842</v>
      </c>
      <c r="M83" s="111">
        <v>0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0</v>
      </c>
      <c r="M87" s="104">
        <v>0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0</v>
      </c>
      <c r="F88" s="104">
        <v>0</v>
      </c>
      <c r="G88" s="104">
        <v>9</v>
      </c>
      <c r="H88" s="105">
        <v>0</v>
      </c>
      <c r="I88" s="104">
        <v>0</v>
      </c>
      <c r="J88" s="106">
        <v>0</v>
      </c>
      <c r="K88" s="104">
        <v>0</v>
      </c>
      <c r="L88" s="104">
        <v>0</v>
      </c>
      <c r="M88" s="104">
        <v>0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1624</v>
      </c>
      <c r="F90" s="90">
        <v>0</v>
      </c>
      <c r="G90" s="90">
        <v>138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59972</v>
      </c>
      <c r="F92" s="60">
        <f t="shared" ref="F92:M92" si="16">F4+F51+F77+F90</f>
        <v>67791</v>
      </c>
      <c r="G92" s="60">
        <f t="shared" si="16"/>
        <v>69811</v>
      </c>
      <c r="H92" s="61">
        <f t="shared" si="16"/>
        <v>69818</v>
      </c>
      <c r="I92" s="60">
        <f t="shared" si="16"/>
        <v>75992</v>
      </c>
      <c r="J92" s="62">
        <f t="shared" si="16"/>
        <v>74242</v>
      </c>
      <c r="K92" s="60">
        <f t="shared" si="16"/>
        <v>76488</v>
      </c>
      <c r="L92" s="60">
        <f t="shared" si="16"/>
        <v>77024</v>
      </c>
      <c r="M92" s="60">
        <f t="shared" si="16"/>
        <v>81779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/>
      <c r="D101" s="159"/>
      <c r="N101" s="159"/>
      <c r="O101" s="159"/>
    </row>
    <row r="102" spans="3:15" s="14" customFormat="1" x14ac:dyDescent="0.25">
      <c r="C102" s="159"/>
      <c r="D102" s="159"/>
      <c r="N102" s="159"/>
      <c r="O102" s="159"/>
    </row>
    <row r="103" spans="3:15" s="14" customFormat="1" x14ac:dyDescent="0.25">
      <c r="C103" s="159"/>
      <c r="D103" s="159"/>
      <c r="N103" s="159"/>
      <c r="O103" s="159"/>
    </row>
    <row r="104" spans="3:15" s="14" customFormat="1" x14ac:dyDescent="0.25">
      <c r="C104" s="159"/>
      <c r="D104" s="159"/>
      <c r="N104" s="159"/>
      <c r="O104" s="159"/>
    </row>
    <row r="105" spans="3:15" s="14" customFormat="1" x14ac:dyDescent="0.25">
      <c r="C105" s="159"/>
      <c r="D105" s="159"/>
      <c r="N105" s="159"/>
      <c r="O105" s="159"/>
    </row>
    <row r="106" spans="3:15" s="14" customFormat="1" x14ac:dyDescent="0.25">
      <c r="C106" s="159"/>
      <c r="D106" s="159"/>
      <c r="N106" s="159"/>
      <c r="O106" s="159"/>
    </row>
    <row r="107" spans="3:15" s="14" customFormat="1" x14ac:dyDescent="0.25">
      <c r="C107" s="159"/>
      <c r="D107" s="159"/>
      <c r="N107" s="159"/>
      <c r="O107" s="159"/>
    </row>
    <row r="108" spans="3:15" s="14" customFormat="1" x14ac:dyDescent="0.25">
      <c r="C108" s="159" t="s">
        <v>51</v>
      </c>
      <c r="D108" s="159" t="s">
        <v>51</v>
      </c>
      <c r="N108" s="159" t="s">
        <v>51</v>
      </c>
      <c r="O108" s="159" t="s">
        <v>51</v>
      </c>
    </row>
    <row r="109" spans="3:15" s="14" customFormat="1" x14ac:dyDescent="0.25">
      <c r="C109" s="159" t="s">
        <v>51</v>
      </c>
      <c r="D109" s="159" t="s">
        <v>51</v>
      </c>
      <c r="N109" s="159" t="s">
        <v>51</v>
      </c>
      <c r="O109" s="159" t="s">
        <v>51</v>
      </c>
    </row>
    <row r="110" spans="3:15" s="14" customFormat="1" x14ac:dyDescent="0.25">
      <c r="C110" s="159" t="s">
        <v>51</v>
      </c>
      <c r="D110" s="159" t="s">
        <v>51</v>
      </c>
      <c r="N110" s="159" t="s">
        <v>51</v>
      </c>
      <c r="O110" s="159" t="s">
        <v>51</v>
      </c>
    </row>
    <row r="111" spans="3:15" s="14" customFormat="1" x14ac:dyDescent="0.25">
      <c r="C111" s="159" t="s">
        <v>51</v>
      </c>
      <c r="D111" s="159" t="s">
        <v>51</v>
      </c>
      <c r="N111" s="159" t="s">
        <v>51</v>
      </c>
      <c r="O111" s="159" t="s">
        <v>51</v>
      </c>
    </row>
    <row r="112" spans="3:15" s="14" customFormat="1" x14ac:dyDescent="0.25">
      <c r="C112" s="159" t="s">
        <v>51</v>
      </c>
      <c r="D112" s="159" t="s">
        <v>51</v>
      </c>
      <c r="N112" s="159" t="s">
        <v>51</v>
      </c>
      <c r="O112" s="159" t="s">
        <v>51</v>
      </c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172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5148</v>
      </c>
      <c r="F4" s="90">
        <f t="shared" ref="F4:M4" si="0">F5+F8+F47</f>
        <v>2115</v>
      </c>
      <c r="G4" s="90">
        <f t="shared" si="0"/>
        <v>11495</v>
      </c>
      <c r="H4" s="91">
        <f t="shared" si="0"/>
        <v>10062</v>
      </c>
      <c r="I4" s="90">
        <f t="shared" si="0"/>
        <v>9912</v>
      </c>
      <c r="J4" s="92">
        <f t="shared" si="0"/>
        <v>10634</v>
      </c>
      <c r="K4" s="90">
        <f t="shared" si="0"/>
        <v>8625</v>
      </c>
      <c r="L4" s="90">
        <f t="shared" si="0"/>
        <v>10101</v>
      </c>
      <c r="M4" s="90">
        <f t="shared" si="0"/>
        <v>10139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2889</v>
      </c>
      <c r="F5" s="118">
        <f t="shared" ref="F5:M5" si="1">SUM(F6:F7)</f>
        <v>788</v>
      </c>
      <c r="G5" s="118">
        <f t="shared" si="1"/>
        <v>4216</v>
      </c>
      <c r="H5" s="119">
        <f t="shared" si="1"/>
        <v>4803</v>
      </c>
      <c r="I5" s="118">
        <f t="shared" si="1"/>
        <v>5003</v>
      </c>
      <c r="J5" s="120">
        <f t="shared" si="1"/>
        <v>5053</v>
      </c>
      <c r="K5" s="118">
        <f t="shared" si="1"/>
        <v>4885</v>
      </c>
      <c r="L5" s="118">
        <f t="shared" si="1"/>
        <v>4953</v>
      </c>
      <c r="M5" s="118">
        <f t="shared" si="1"/>
        <v>5799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2583</v>
      </c>
      <c r="F6" s="97">
        <v>695</v>
      </c>
      <c r="G6" s="97">
        <v>3753</v>
      </c>
      <c r="H6" s="98">
        <v>4157</v>
      </c>
      <c r="I6" s="97">
        <v>4357</v>
      </c>
      <c r="J6" s="99">
        <v>4407</v>
      </c>
      <c r="K6" s="97">
        <v>4190</v>
      </c>
      <c r="L6" s="97">
        <v>4230</v>
      </c>
      <c r="M6" s="97">
        <v>4741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306</v>
      </c>
      <c r="F7" s="111">
        <v>93</v>
      </c>
      <c r="G7" s="111">
        <v>463</v>
      </c>
      <c r="H7" s="112">
        <v>646</v>
      </c>
      <c r="I7" s="111">
        <v>646</v>
      </c>
      <c r="J7" s="113">
        <v>646</v>
      </c>
      <c r="K7" s="111">
        <v>695</v>
      </c>
      <c r="L7" s="111">
        <v>723</v>
      </c>
      <c r="M7" s="111">
        <v>1058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2259</v>
      </c>
      <c r="F8" s="118">
        <f t="shared" ref="F8:M8" si="2">SUM(F9:F46)</f>
        <v>1327</v>
      </c>
      <c r="G8" s="118">
        <f t="shared" si="2"/>
        <v>7279</v>
      </c>
      <c r="H8" s="119">
        <f t="shared" si="2"/>
        <v>5259</v>
      </c>
      <c r="I8" s="118">
        <f t="shared" si="2"/>
        <v>4909</v>
      </c>
      <c r="J8" s="120">
        <f t="shared" si="2"/>
        <v>5581</v>
      </c>
      <c r="K8" s="118">
        <f t="shared" si="2"/>
        <v>3740</v>
      </c>
      <c r="L8" s="118">
        <f t="shared" si="2"/>
        <v>5148</v>
      </c>
      <c r="M8" s="118">
        <f t="shared" si="2"/>
        <v>4340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105</v>
      </c>
      <c r="F9" s="97">
        <v>12</v>
      </c>
      <c r="G9" s="97">
        <v>224</v>
      </c>
      <c r="H9" s="98">
        <v>0</v>
      </c>
      <c r="I9" s="97">
        <v>0</v>
      </c>
      <c r="J9" s="99">
        <v>0</v>
      </c>
      <c r="K9" s="97">
        <v>130</v>
      </c>
      <c r="L9" s="97">
        <v>0</v>
      </c>
      <c r="M9" s="97">
        <v>0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136</v>
      </c>
      <c r="F10" s="104">
        <v>37</v>
      </c>
      <c r="G10" s="104">
        <v>229</v>
      </c>
      <c r="H10" s="105">
        <v>316</v>
      </c>
      <c r="I10" s="104">
        <v>366</v>
      </c>
      <c r="J10" s="106">
        <v>100</v>
      </c>
      <c r="K10" s="104">
        <v>130</v>
      </c>
      <c r="L10" s="104">
        <v>500</v>
      </c>
      <c r="M10" s="104">
        <v>300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0</v>
      </c>
      <c r="F11" s="104">
        <v>0</v>
      </c>
      <c r="G11" s="104">
        <v>0</v>
      </c>
      <c r="H11" s="105">
        <v>0</v>
      </c>
      <c r="I11" s="104">
        <v>0</v>
      </c>
      <c r="J11" s="106">
        <v>0</v>
      </c>
      <c r="K11" s="104">
        <v>0</v>
      </c>
      <c r="L11" s="104">
        <v>0</v>
      </c>
      <c r="M11" s="104">
        <v>0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0</v>
      </c>
      <c r="F12" s="104">
        <v>0</v>
      </c>
      <c r="G12" s="104">
        <v>0</v>
      </c>
      <c r="H12" s="105">
        <v>0</v>
      </c>
      <c r="I12" s="104">
        <v>0</v>
      </c>
      <c r="J12" s="106">
        <v>0</v>
      </c>
      <c r="K12" s="104">
        <v>0</v>
      </c>
      <c r="L12" s="104">
        <v>0</v>
      </c>
      <c r="M12" s="104">
        <v>0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22</v>
      </c>
      <c r="F13" s="104">
        <v>35</v>
      </c>
      <c r="G13" s="104">
        <v>56</v>
      </c>
      <c r="H13" s="105">
        <v>60</v>
      </c>
      <c r="I13" s="104">
        <v>60</v>
      </c>
      <c r="J13" s="106">
        <v>60</v>
      </c>
      <c r="K13" s="104">
        <v>70</v>
      </c>
      <c r="L13" s="104">
        <v>195</v>
      </c>
      <c r="M13" s="104">
        <v>0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55</v>
      </c>
      <c r="F14" s="104">
        <v>19</v>
      </c>
      <c r="G14" s="104">
        <v>40</v>
      </c>
      <c r="H14" s="105">
        <v>40</v>
      </c>
      <c r="I14" s="104">
        <v>40</v>
      </c>
      <c r="J14" s="106">
        <v>90</v>
      </c>
      <c r="K14" s="104">
        <v>0</v>
      </c>
      <c r="L14" s="104">
        <v>90</v>
      </c>
      <c r="M14" s="104">
        <v>0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0</v>
      </c>
      <c r="F15" s="104">
        <v>0</v>
      </c>
      <c r="G15" s="104">
        <v>155</v>
      </c>
      <c r="H15" s="105">
        <v>671</v>
      </c>
      <c r="I15" s="104">
        <v>671</v>
      </c>
      <c r="J15" s="106">
        <v>200</v>
      </c>
      <c r="K15" s="104">
        <v>0</v>
      </c>
      <c r="L15" s="104">
        <v>200</v>
      </c>
      <c r="M15" s="104">
        <v>484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0</v>
      </c>
      <c r="F16" s="104">
        <v>0</v>
      </c>
      <c r="G16" s="104">
        <v>0</v>
      </c>
      <c r="H16" s="105">
        <v>0</v>
      </c>
      <c r="I16" s="104">
        <v>0</v>
      </c>
      <c r="J16" s="106">
        <v>0</v>
      </c>
      <c r="K16" s="104">
        <v>0</v>
      </c>
      <c r="L16" s="104">
        <v>0</v>
      </c>
      <c r="M16" s="104">
        <v>0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0</v>
      </c>
      <c r="F17" s="104">
        <v>0</v>
      </c>
      <c r="G17" s="104">
        <v>0</v>
      </c>
      <c r="H17" s="105">
        <v>0</v>
      </c>
      <c r="I17" s="104">
        <v>0</v>
      </c>
      <c r="J17" s="106">
        <v>0</v>
      </c>
      <c r="K17" s="104">
        <v>0</v>
      </c>
      <c r="L17" s="104">
        <v>0</v>
      </c>
      <c r="M17" s="104">
        <v>0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0</v>
      </c>
      <c r="H18" s="105">
        <v>0</v>
      </c>
      <c r="I18" s="104">
        <v>0</v>
      </c>
      <c r="J18" s="106">
        <v>0</v>
      </c>
      <c r="K18" s="104">
        <v>0</v>
      </c>
      <c r="L18" s="104">
        <v>0</v>
      </c>
      <c r="M18" s="104">
        <v>0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0</v>
      </c>
      <c r="F21" s="104">
        <v>0</v>
      </c>
      <c r="G21" s="104">
        <v>0</v>
      </c>
      <c r="H21" s="105">
        <v>0</v>
      </c>
      <c r="I21" s="104">
        <v>0</v>
      </c>
      <c r="J21" s="106">
        <v>0</v>
      </c>
      <c r="K21" s="104">
        <v>0</v>
      </c>
      <c r="L21" s="104">
        <v>0</v>
      </c>
      <c r="M21" s="104">
        <v>0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0</v>
      </c>
      <c r="F22" s="104">
        <v>0</v>
      </c>
      <c r="G22" s="104">
        <v>47</v>
      </c>
      <c r="H22" s="105">
        <v>0</v>
      </c>
      <c r="I22" s="104">
        <v>0</v>
      </c>
      <c r="J22" s="106">
        <v>0</v>
      </c>
      <c r="K22" s="104">
        <v>0</v>
      </c>
      <c r="L22" s="104">
        <v>148</v>
      </c>
      <c r="M22" s="104">
        <v>0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0</v>
      </c>
      <c r="F23" s="104">
        <v>0</v>
      </c>
      <c r="G23" s="104">
        <v>0</v>
      </c>
      <c r="H23" s="105">
        <v>0</v>
      </c>
      <c r="I23" s="104">
        <v>0</v>
      </c>
      <c r="J23" s="106">
        <v>0</v>
      </c>
      <c r="K23" s="104">
        <v>0</v>
      </c>
      <c r="L23" s="104">
        <v>0</v>
      </c>
      <c r="M23" s="104">
        <v>0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98</v>
      </c>
      <c r="F24" s="104">
        <v>4</v>
      </c>
      <c r="G24" s="104">
        <v>76</v>
      </c>
      <c r="H24" s="105">
        <v>180</v>
      </c>
      <c r="I24" s="104">
        <v>230</v>
      </c>
      <c r="J24" s="106">
        <v>100</v>
      </c>
      <c r="K24" s="104">
        <v>180</v>
      </c>
      <c r="L24" s="104">
        <v>150</v>
      </c>
      <c r="M24" s="104">
        <v>253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0</v>
      </c>
      <c r="K25" s="104">
        <v>0</v>
      </c>
      <c r="L25" s="104">
        <v>0</v>
      </c>
      <c r="M25" s="104">
        <v>0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0</v>
      </c>
      <c r="F29" s="104">
        <v>0</v>
      </c>
      <c r="G29" s="104">
        <v>0</v>
      </c>
      <c r="H29" s="105">
        <v>0</v>
      </c>
      <c r="I29" s="104">
        <v>0</v>
      </c>
      <c r="J29" s="106">
        <v>0</v>
      </c>
      <c r="K29" s="104">
        <v>0</v>
      </c>
      <c r="L29" s="104">
        <v>0</v>
      </c>
      <c r="M29" s="104">
        <v>0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0</v>
      </c>
      <c r="F30" s="104">
        <v>0</v>
      </c>
      <c r="G30" s="104">
        <v>0</v>
      </c>
      <c r="H30" s="105">
        <v>0</v>
      </c>
      <c r="I30" s="104">
        <v>0</v>
      </c>
      <c r="J30" s="106">
        <v>0</v>
      </c>
      <c r="K30" s="104">
        <v>0</v>
      </c>
      <c r="L30" s="104">
        <v>0</v>
      </c>
      <c r="M30" s="104">
        <v>0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0</v>
      </c>
      <c r="F31" s="104">
        <v>0</v>
      </c>
      <c r="G31" s="104">
        <v>0</v>
      </c>
      <c r="H31" s="105">
        <v>0</v>
      </c>
      <c r="I31" s="104">
        <v>0</v>
      </c>
      <c r="J31" s="106">
        <v>0</v>
      </c>
      <c r="K31" s="104">
        <v>0</v>
      </c>
      <c r="L31" s="104">
        <v>0</v>
      </c>
      <c r="M31" s="104">
        <v>0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0</v>
      </c>
      <c r="F32" s="104">
        <v>0</v>
      </c>
      <c r="G32" s="104">
        <v>0</v>
      </c>
      <c r="H32" s="105">
        <v>0</v>
      </c>
      <c r="I32" s="104">
        <v>0</v>
      </c>
      <c r="J32" s="106">
        <v>0</v>
      </c>
      <c r="K32" s="104">
        <v>0</v>
      </c>
      <c r="L32" s="104">
        <v>0</v>
      </c>
      <c r="M32" s="104">
        <v>0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6">
        <v>0</v>
      </c>
      <c r="K34" s="104">
        <v>0</v>
      </c>
      <c r="L34" s="104">
        <v>0</v>
      </c>
      <c r="M34" s="104">
        <v>0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0</v>
      </c>
      <c r="F36" s="104">
        <v>0</v>
      </c>
      <c r="G36" s="104">
        <v>0</v>
      </c>
      <c r="H36" s="105">
        <v>0</v>
      </c>
      <c r="I36" s="104">
        <v>0</v>
      </c>
      <c r="J36" s="106">
        <v>0</v>
      </c>
      <c r="K36" s="104">
        <v>0</v>
      </c>
      <c r="L36" s="104">
        <v>0</v>
      </c>
      <c r="M36" s="104">
        <v>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0</v>
      </c>
      <c r="F37" s="104">
        <v>0</v>
      </c>
      <c r="G37" s="104">
        <v>0</v>
      </c>
      <c r="H37" s="105">
        <v>0</v>
      </c>
      <c r="I37" s="104">
        <v>0</v>
      </c>
      <c r="J37" s="106">
        <v>0</v>
      </c>
      <c r="K37" s="104">
        <v>0</v>
      </c>
      <c r="L37" s="104">
        <v>0</v>
      </c>
      <c r="M37" s="104">
        <v>0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38</v>
      </c>
      <c r="F38" s="104">
        <v>0</v>
      </c>
      <c r="G38" s="104">
        <v>43</v>
      </c>
      <c r="H38" s="105">
        <v>225</v>
      </c>
      <c r="I38" s="104">
        <v>225</v>
      </c>
      <c r="J38" s="106">
        <v>40</v>
      </c>
      <c r="K38" s="104">
        <v>170</v>
      </c>
      <c r="L38" s="104">
        <v>218</v>
      </c>
      <c r="M38" s="104">
        <v>253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0</v>
      </c>
      <c r="F39" s="104">
        <v>0</v>
      </c>
      <c r="G39" s="104">
        <v>0</v>
      </c>
      <c r="H39" s="105">
        <v>0</v>
      </c>
      <c r="I39" s="104">
        <v>0</v>
      </c>
      <c r="J39" s="106">
        <v>0</v>
      </c>
      <c r="K39" s="104">
        <v>0</v>
      </c>
      <c r="L39" s="104">
        <v>0</v>
      </c>
      <c r="M39" s="104">
        <v>0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0</v>
      </c>
      <c r="F40" s="104">
        <v>0</v>
      </c>
      <c r="G40" s="104">
        <v>0</v>
      </c>
      <c r="H40" s="105">
        <v>0</v>
      </c>
      <c r="I40" s="104">
        <v>0</v>
      </c>
      <c r="J40" s="106">
        <v>0</v>
      </c>
      <c r="K40" s="104">
        <v>0</v>
      </c>
      <c r="L40" s="104">
        <v>0</v>
      </c>
      <c r="M40" s="104">
        <v>0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0</v>
      </c>
      <c r="F41" s="104">
        <v>0</v>
      </c>
      <c r="G41" s="104">
        <v>0</v>
      </c>
      <c r="H41" s="105">
        <v>0</v>
      </c>
      <c r="I41" s="104">
        <v>0</v>
      </c>
      <c r="J41" s="106">
        <v>0</v>
      </c>
      <c r="K41" s="104">
        <v>0</v>
      </c>
      <c r="L41" s="104">
        <v>0</v>
      </c>
      <c r="M41" s="104">
        <v>0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1674</v>
      </c>
      <c r="F42" s="104">
        <v>1131</v>
      </c>
      <c r="G42" s="104">
        <v>6304</v>
      </c>
      <c r="H42" s="105">
        <v>3517</v>
      </c>
      <c r="I42" s="104">
        <v>3067</v>
      </c>
      <c r="J42" s="106">
        <v>4621</v>
      </c>
      <c r="K42" s="104">
        <v>2880</v>
      </c>
      <c r="L42" s="104">
        <v>3297</v>
      </c>
      <c r="M42" s="104">
        <v>3050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25</v>
      </c>
      <c r="F43" s="104">
        <v>89</v>
      </c>
      <c r="G43" s="104">
        <v>64</v>
      </c>
      <c r="H43" s="105">
        <v>70</v>
      </c>
      <c r="I43" s="104">
        <v>70</v>
      </c>
      <c r="J43" s="106">
        <v>70</v>
      </c>
      <c r="K43" s="104">
        <v>80</v>
      </c>
      <c r="L43" s="104">
        <v>200</v>
      </c>
      <c r="M43" s="104">
        <v>0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0</v>
      </c>
      <c r="F44" s="104">
        <v>0</v>
      </c>
      <c r="G44" s="104">
        <v>0</v>
      </c>
      <c r="H44" s="105">
        <v>0</v>
      </c>
      <c r="I44" s="104">
        <v>0</v>
      </c>
      <c r="J44" s="106">
        <v>0</v>
      </c>
      <c r="K44" s="104">
        <v>0</v>
      </c>
      <c r="L44" s="104">
        <v>0</v>
      </c>
      <c r="M44" s="104">
        <v>0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106</v>
      </c>
      <c r="F45" s="104">
        <v>0</v>
      </c>
      <c r="G45" s="104">
        <v>41</v>
      </c>
      <c r="H45" s="105">
        <v>180</v>
      </c>
      <c r="I45" s="104">
        <v>180</v>
      </c>
      <c r="J45" s="106">
        <v>300</v>
      </c>
      <c r="K45" s="104">
        <v>100</v>
      </c>
      <c r="L45" s="104">
        <v>150</v>
      </c>
      <c r="M45" s="104">
        <v>0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0</v>
      </c>
      <c r="F46" s="111">
        <v>0</v>
      </c>
      <c r="G46" s="111">
        <v>0</v>
      </c>
      <c r="H46" s="112">
        <v>0</v>
      </c>
      <c r="I46" s="111">
        <v>0</v>
      </c>
      <c r="J46" s="113">
        <v>0</v>
      </c>
      <c r="K46" s="111">
        <v>0</v>
      </c>
      <c r="L46" s="111">
        <v>0</v>
      </c>
      <c r="M46" s="111">
        <v>0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0</v>
      </c>
      <c r="G47" s="118">
        <f t="shared" si="3"/>
        <v>0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0</v>
      </c>
      <c r="G48" s="97">
        <v>0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45223</v>
      </c>
      <c r="F51" s="90">
        <f t="shared" ref="F51:M51" si="4">F52+F59+F62+F63+F64+F72+F73</f>
        <v>51738</v>
      </c>
      <c r="G51" s="90">
        <f t="shared" si="4"/>
        <v>65291</v>
      </c>
      <c r="H51" s="91">
        <f t="shared" si="4"/>
        <v>53485</v>
      </c>
      <c r="I51" s="90">
        <f t="shared" si="4"/>
        <v>68057</v>
      </c>
      <c r="J51" s="92">
        <f t="shared" si="4"/>
        <v>68185</v>
      </c>
      <c r="K51" s="90">
        <f t="shared" si="4"/>
        <v>60506</v>
      </c>
      <c r="L51" s="90">
        <f t="shared" si="4"/>
        <v>61467</v>
      </c>
      <c r="M51" s="90">
        <f t="shared" si="4"/>
        <v>60974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0</v>
      </c>
      <c r="F52" s="97">
        <f t="shared" ref="F52:M52" si="5">F53+F56</f>
        <v>0</v>
      </c>
      <c r="G52" s="97">
        <f t="shared" si="5"/>
        <v>0</v>
      </c>
      <c r="H52" s="98">
        <f t="shared" si="5"/>
        <v>0</v>
      </c>
      <c r="I52" s="97">
        <f t="shared" si="5"/>
        <v>0</v>
      </c>
      <c r="J52" s="99">
        <f t="shared" si="5"/>
        <v>0</v>
      </c>
      <c r="K52" s="97">
        <f t="shared" si="5"/>
        <v>0</v>
      </c>
      <c r="L52" s="97">
        <f t="shared" si="5"/>
        <v>0</v>
      </c>
      <c r="M52" s="97">
        <f t="shared" si="5"/>
        <v>0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0</v>
      </c>
      <c r="F53" s="111">
        <f t="shared" ref="F53:M53" si="6">SUM(F54:F55)</f>
        <v>0</v>
      </c>
      <c r="G53" s="111">
        <f t="shared" si="6"/>
        <v>0</v>
      </c>
      <c r="H53" s="112">
        <f t="shared" si="6"/>
        <v>0</v>
      </c>
      <c r="I53" s="111">
        <f t="shared" si="6"/>
        <v>0</v>
      </c>
      <c r="J53" s="113">
        <f t="shared" si="6"/>
        <v>0</v>
      </c>
      <c r="K53" s="111">
        <f t="shared" si="6"/>
        <v>0</v>
      </c>
      <c r="L53" s="111">
        <f t="shared" si="6"/>
        <v>0</v>
      </c>
      <c r="M53" s="111">
        <f t="shared" si="6"/>
        <v>0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0</v>
      </c>
      <c r="F55" s="111">
        <v>0</v>
      </c>
      <c r="G55" s="111">
        <v>0</v>
      </c>
      <c r="H55" s="112">
        <v>0</v>
      </c>
      <c r="I55" s="111">
        <v>0</v>
      </c>
      <c r="J55" s="113">
        <v>0</v>
      </c>
      <c r="K55" s="111">
        <v>0</v>
      </c>
      <c r="L55" s="111">
        <v>0</v>
      </c>
      <c r="M55" s="111">
        <v>0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1">
        <f>SUM(E57:E58)</f>
        <v>0</v>
      </c>
      <c r="F56" s="111">
        <f t="shared" ref="F56:M56" si="7">SUM(F57:F58)</f>
        <v>0</v>
      </c>
      <c r="G56" s="111">
        <f t="shared" si="7"/>
        <v>0</v>
      </c>
      <c r="H56" s="112">
        <f t="shared" si="7"/>
        <v>0</v>
      </c>
      <c r="I56" s="111">
        <f t="shared" si="7"/>
        <v>0</v>
      </c>
      <c r="J56" s="113">
        <f t="shared" si="7"/>
        <v>0</v>
      </c>
      <c r="K56" s="111">
        <f t="shared" si="7"/>
        <v>0</v>
      </c>
      <c r="L56" s="111">
        <f t="shared" si="7"/>
        <v>0</v>
      </c>
      <c r="M56" s="111">
        <f t="shared" si="7"/>
        <v>0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9">
        <v>0</v>
      </c>
      <c r="K57" s="97">
        <v>0</v>
      </c>
      <c r="L57" s="97">
        <v>0</v>
      </c>
      <c r="M57" s="97">
        <v>0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0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0</v>
      </c>
      <c r="G59" s="118">
        <f t="shared" si="8"/>
        <v>0</v>
      </c>
      <c r="H59" s="119">
        <f t="shared" si="8"/>
        <v>0</v>
      </c>
      <c r="I59" s="118">
        <f t="shared" si="8"/>
        <v>0</v>
      </c>
      <c r="J59" s="120">
        <f t="shared" si="8"/>
        <v>0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0</v>
      </c>
      <c r="G61" s="111">
        <v>0</v>
      </c>
      <c r="H61" s="112">
        <v>0</v>
      </c>
      <c r="I61" s="111">
        <v>0</v>
      </c>
      <c r="J61" s="113">
        <v>0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6">
        <v>0</v>
      </c>
      <c r="K63" s="104">
        <v>0</v>
      </c>
      <c r="L63" s="104">
        <v>0</v>
      </c>
      <c r="M63" s="104">
        <v>0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2" t="s">
        <v>51</v>
      </c>
      <c r="E64" s="111">
        <f>E65+E68</f>
        <v>0</v>
      </c>
      <c r="F64" s="111">
        <f t="shared" ref="F64:M64" si="9">F65+F68</f>
        <v>0</v>
      </c>
      <c r="G64" s="111">
        <f t="shared" si="9"/>
        <v>0</v>
      </c>
      <c r="H64" s="112">
        <f t="shared" si="9"/>
        <v>0</v>
      </c>
      <c r="I64" s="111">
        <f t="shared" si="9"/>
        <v>0</v>
      </c>
      <c r="J64" s="113">
        <f t="shared" si="9"/>
        <v>0</v>
      </c>
      <c r="K64" s="111">
        <f t="shared" si="9"/>
        <v>0</v>
      </c>
      <c r="L64" s="111">
        <f t="shared" si="9"/>
        <v>0</v>
      </c>
      <c r="M64" s="111">
        <f t="shared" si="9"/>
        <v>0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0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0</v>
      </c>
      <c r="I68" s="104">
        <f t="shared" si="11"/>
        <v>0</v>
      </c>
      <c r="J68" s="106">
        <f t="shared" si="11"/>
        <v>0</v>
      </c>
      <c r="K68" s="104">
        <f t="shared" si="11"/>
        <v>0</v>
      </c>
      <c r="L68" s="104">
        <f t="shared" si="11"/>
        <v>0</v>
      </c>
      <c r="M68" s="104">
        <f t="shared" si="11"/>
        <v>0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0</v>
      </c>
      <c r="F70" s="111">
        <v>0</v>
      </c>
      <c r="G70" s="111">
        <v>0</v>
      </c>
      <c r="H70" s="112">
        <v>0</v>
      </c>
      <c r="I70" s="111">
        <v>0</v>
      </c>
      <c r="J70" s="113">
        <v>0</v>
      </c>
      <c r="K70" s="111">
        <v>0</v>
      </c>
      <c r="L70" s="111">
        <v>0</v>
      </c>
      <c r="M70" s="113">
        <v>0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45223</v>
      </c>
      <c r="F72" s="104">
        <v>51738</v>
      </c>
      <c r="G72" s="104">
        <v>65291</v>
      </c>
      <c r="H72" s="105">
        <v>53485</v>
      </c>
      <c r="I72" s="104">
        <v>68057</v>
      </c>
      <c r="J72" s="106">
        <v>68185</v>
      </c>
      <c r="K72" s="104">
        <v>60506</v>
      </c>
      <c r="L72" s="104">
        <v>61467</v>
      </c>
      <c r="M72" s="104">
        <v>60974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0</v>
      </c>
      <c r="F73" s="104">
        <f t="shared" ref="F73:M73" si="12">SUM(F74:F75)</f>
        <v>0</v>
      </c>
      <c r="G73" s="104">
        <f t="shared" si="12"/>
        <v>0</v>
      </c>
      <c r="H73" s="105">
        <f t="shared" si="12"/>
        <v>0</v>
      </c>
      <c r="I73" s="104">
        <f t="shared" si="12"/>
        <v>0</v>
      </c>
      <c r="J73" s="106">
        <f t="shared" si="12"/>
        <v>0</v>
      </c>
      <c r="K73" s="104">
        <f t="shared" si="12"/>
        <v>0</v>
      </c>
      <c r="L73" s="104">
        <f t="shared" si="12"/>
        <v>0</v>
      </c>
      <c r="M73" s="104">
        <f t="shared" si="12"/>
        <v>0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0</v>
      </c>
      <c r="G74" s="97">
        <v>0</v>
      </c>
      <c r="H74" s="98">
        <v>0</v>
      </c>
      <c r="I74" s="97">
        <v>0</v>
      </c>
      <c r="J74" s="99">
        <v>0</v>
      </c>
      <c r="K74" s="97">
        <v>0</v>
      </c>
      <c r="L74" s="97">
        <v>0</v>
      </c>
      <c r="M74" s="97">
        <v>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0</v>
      </c>
      <c r="F75" s="111">
        <v>0</v>
      </c>
      <c r="G75" s="111">
        <v>0</v>
      </c>
      <c r="H75" s="112">
        <v>0</v>
      </c>
      <c r="I75" s="111">
        <v>0</v>
      </c>
      <c r="J75" s="113">
        <v>0</v>
      </c>
      <c r="K75" s="111">
        <v>0</v>
      </c>
      <c r="L75" s="111">
        <v>0</v>
      </c>
      <c r="M75" s="111">
        <v>0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0</v>
      </c>
      <c r="F77" s="90">
        <f t="shared" ref="F77:M77" si="13">F78+F81+F84+F85+F86+F87+F88</f>
        <v>0</v>
      </c>
      <c r="G77" s="90">
        <f t="shared" si="13"/>
        <v>0</v>
      </c>
      <c r="H77" s="91">
        <f t="shared" si="13"/>
        <v>0</v>
      </c>
      <c r="I77" s="90">
        <f t="shared" si="13"/>
        <v>0</v>
      </c>
      <c r="J77" s="92">
        <f t="shared" si="13"/>
        <v>0</v>
      </c>
      <c r="K77" s="90">
        <f t="shared" si="13"/>
        <v>0</v>
      </c>
      <c r="L77" s="90">
        <f t="shared" si="13"/>
        <v>0</v>
      </c>
      <c r="M77" s="90">
        <f t="shared" si="13"/>
        <v>0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0</v>
      </c>
      <c r="F78" s="118">
        <f t="shared" ref="F78:M78" si="14">SUM(F79:F80)</f>
        <v>0</v>
      </c>
      <c r="G78" s="118">
        <f t="shared" si="14"/>
        <v>0</v>
      </c>
      <c r="H78" s="119">
        <f t="shared" si="14"/>
        <v>0</v>
      </c>
      <c r="I78" s="118">
        <f t="shared" si="14"/>
        <v>0</v>
      </c>
      <c r="J78" s="120">
        <f t="shared" si="14"/>
        <v>0</v>
      </c>
      <c r="K78" s="118">
        <f t="shared" si="14"/>
        <v>0</v>
      </c>
      <c r="L78" s="118">
        <f t="shared" si="14"/>
        <v>0</v>
      </c>
      <c r="M78" s="118">
        <f t="shared" si="14"/>
        <v>0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0</v>
      </c>
      <c r="F79" s="97">
        <v>0</v>
      </c>
      <c r="G79" s="97">
        <v>0</v>
      </c>
      <c r="H79" s="98">
        <v>0</v>
      </c>
      <c r="I79" s="97">
        <v>0</v>
      </c>
      <c r="J79" s="99">
        <v>0</v>
      </c>
      <c r="K79" s="97">
        <v>0</v>
      </c>
      <c r="L79" s="97">
        <v>0</v>
      </c>
      <c r="M79" s="97">
        <v>0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0</v>
      </c>
      <c r="G80" s="111">
        <v>0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0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0</v>
      </c>
      <c r="F81" s="104">
        <f t="shared" ref="F81:M81" si="15">SUM(F82:F83)</f>
        <v>0</v>
      </c>
      <c r="G81" s="104">
        <f t="shared" si="15"/>
        <v>0</v>
      </c>
      <c r="H81" s="105">
        <f t="shared" si="15"/>
        <v>0</v>
      </c>
      <c r="I81" s="104">
        <f t="shared" si="15"/>
        <v>0</v>
      </c>
      <c r="J81" s="106">
        <f t="shared" si="15"/>
        <v>0</v>
      </c>
      <c r="K81" s="104">
        <f t="shared" si="15"/>
        <v>0</v>
      </c>
      <c r="L81" s="104">
        <f t="shared" si="15"/>
        <v>0</v>
      </c>
      <c r="M81" s="104">
        <f t="shared" si="15"/>
        <v>0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0</v>
      </c>
      <c r="F82" s="97">
        <v>0</v>
      </c>
      <c r="G82" s="97">
        <v>0</v>
      </c>
      <c r="H82" s="98">
        <v>0</v>
      </c>
      <c r="I82" s="97">
        <v>0</v>
      </c>
      <c r="J82" s="99">
        <v>0</v>
      </c>
      <c r="K82" s="97">
        <v>0</v>
      </c>
      <c r="L82" s="97">
        <v>0</v>
      </c>
      <c r="M82" s="97">
        <v>0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0</v>
      </c>
      <c r="F83" s="111">
        <v>0</v>
      </c>
      <c r="G83" s="111">
        <v>0</v>
      </c>
      <c r="H83" s="112">
        <v>0</v>
      </c>
      <c r="I83" s="111">
        <v>0</v>
      </c>
      <c r="J83" s="113">
        <v>0</v>
      </c>
      <c r="K83" s="111">
        <v>0</v>
      </c>
      <c r="L83" s="111">
        <v>0</v>
      </c>
      <c r="M83" s="111">
        <v>0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0</v>
      </c>
      <c r="M87" s="104">
        <v>0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0</v>
      </c>
      <c r="F88" s="104">
        <v>0</v>
      </c>
      <c r="G88" s="104">
        <v>0</v>
      </c>
      <c r="H88" s="105">
        <v>0</v>
      </c>
      <c r="I88" s="104">
        <v>0</v>
      </c>
      <c r="J88" s="106">
        <v>0</v>
      </c>
      <c r="K88" s="104">
        <v>0</v>
      </c>
      <c r="L88" s="104">
        <v>0</v>
      </c>
      <c r="M88" s="104">
        <v>0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0</v>
      </c>
      <c r="F90" s="90">
        <v>0</v>
      </c>
      <c r="G90" s="90">
        <v>0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50371</v>
      </c>
      <c r="F92" s="60">
        <f t="shared" ref="F92:M92" si="16">F4+F51+F77+F90</f>
        <v>53853</v>
      </c>
      <c r="G92" s="60">
        <f t="shared" si="16"/>
        <v>76786</v>
      </c>
      <c r="H92" s="61">
        <f t="shared" si="16"/>
        <v>63547</v>
      </c>
      <c r="I92" s="60">
        <f t="shared" si="16"/>
        <v>77969</v>
      </c>
      <c r="J92" s="62">
        <f t="shared" si="16"/>
        <v>78819</v>
      </c>
      <c r="K92" s="60">
        <f t="shared" si="16"/>
        <v>69131</v>
      </c>
      <c r="L92" s="60">
        <f t="shared" si="16"/>
        <v>71568</v>
      </c>
      <c r="M92" s="60">
        <f t="shared" si="16"/>
        <v>71113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/>
      <c r="D101" s="159"/>
      <c r="N101" s="159"/>
      <c r="O101" s="159"/>
    </row>
    <row r="102" spans="3:15" s="14" customFormat="1" x14ac:dyDescent="0.25">
      <c r="C102" s="159"/>
      <c r="D102" s="159"/>
      <c r="N102" s="159"/>
      <c r="O102" s="159"/>
    </row>
    <row r="103" spans="3:15" s="14" customFormat="1" x14ac:dyDescent="0.25">
      <c r="C103" s="159"/>
      <c r="D103" s="159"/>
      <c r="N103" s="159"/>
      <c r="O103" s="159"/>
    </row>
    <row r="104" spans="3:15" s="14" customFormat="1" x14ac:dyDescent="0.25">
      <c r="C104" s="159"/>
      <c r="D104" s="159"/>
      <c r="N104" s="159"/>
      <c r="O104" s="159"/>
    </row>
    <row r="105" spans="3:15" s="14" customFormat="1" x14ac:dyDescent="0.25">
      <c r="C105" s="159"/>
      <c r="D105" s="159"/>
      <c r="N105" s="159"/>
      <c r="O105" s="159"/>
    </row>
    <row r="106" spans="3:15" s="14" customFormat="1" x14ac:dyDescent="0.25">
      <c r="C106" s="159"/>
      <c r="D106" s="159"/>
      <c r="N106" s="159"/>
      <c r="O106" s="159"/>
    </row>
    <row r="107" spans="3:15" s="14" customFormat="1" x14ac:dyDescent="0.25">
      <c r="C107" s="159"/>
      <c r="D107" s="159"/>
      <c r="N107" s="159"/>
      <c r="O107" s="159"/>
    </row>
    <row r="108" spans="3:15" s="14" customFormat="1" x14ac:dyDescent="0.25">
      <c r="C108" s="159"/>
      <c r="D108" s="159"/>
      <c r="N108" s="159"/>
      <c r="O108" s="159"/>
    </row>
    <row r="109" spans="3:15" s="14" customFormat="1" x14ac:dyDescent="0.25">
      <c r="C109" s="159"/>
      <c r="D109" s="159"/>
      <c r="N109" s="159"/>
      <c r="O109" s="159"/>
    </row>
    <row r="110" spans="3:15" s="14" customFormat="1" x14ac:dyDescent="0.25">
      <c r="C110" s="159"/>
      <c r="D110" s="159"/>
      <c r="N110" s="159"/>
      <c r="O110" s="159"/>
    </row>
    <row r="111" spans="3:15" s="14" customFormat="1" x14ac:dyDescent="0.25">
      <c r="C111" s="159"/>
      <c r="D111" s="159"/>
      <c r="N111" s="159"/>
      <c r="O111" s="159"/>
    </row>
    <row r="112" spans="3:15" s="14" customFormat="1" x14ac:dyDescent="0.25">
      <c r="C112" s="159"/>
      <c r="D112" s="159"/>
      <c r="N112" s="159"/>
      <c r="O112" s="159"/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173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42795</v>
      </c>
      <c r="F4" s="90">
        <f t="shared" ref="F4:M4" si="0">F5+F8+F47</f>
        <v>50923</v>
      </c>
      <c r="G4" s="90">
        <f t="shared" si="0"/>
        <v>53041</v>
      </c>
      <c r="H4" s="91">
        <f t="shared" si="0"/>
        <v>52328</v>
      </c>
      <c r="I4" s="90">
        <f t="shared" si="0"/>
        <v>57528</v>
      </c>
      <c r="J4" s="92">
        <f t="shared" si="0"/>
        <v>58328</v>
      </c>
      <c r="K4" s="90">
        <f t="shared" si="0"/>
        <v>60509</v>
      </c>
      <c r="L4" s="90">
        <f t="shared" si="0"/>
        <v>61235</v>
      </c>
      <c r="M4" s="90">
        <f t="shared" si="0"/>
        <v>67171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31163</v>
      </c>
      <c r="F5" s="118">
        <f t="shared" ref="F5:M5" si="1">SUM(F6:F7)</f>
        <v>38279</v>
      </c>
      <c r="G5" s="118">
        <f t="shared" si="1"/>
        <v>41067</v>
      </c>
      <c r="H5" s="119">
        <f t="shared" si="1"/>
        <v>45839</v>
      </c>
      <c r="I5" s="118">
        <f t="shared" si="1"/>
        <v>46689</v>
      </c>
      <c r="J5" s="120">
        <f t="shared" si="1"/>
        <v>45689</v>
      </c>
      <c r="K5" s="118">
        <f t="shared" si="1"/>
        <v>48475</v>
      </c>
      <c r="L5" s="118">
        <f t="shared" si="1"/>
        <v>52140</v>
      </c>
      <c r="M5" s="118">
        <f t="shared" si="1"/>
        <v>54780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27261</v>
      </c>
      <c r="F6" s="97">
        <v>33594</v>
      </c>
      <c r="G6" s="97">
        <v>35938</v>
      </c>
      <c r="H6" s="98">
        <v>39870</v>
      </c>
      <c r="I6" s="97">
        <v>40720</v>
      </c>
      <c r="J6" s="99">
        <v>39703</v>
      </c>
      <c r="K6" s="97">
        <v>42533</v>
      </c>
      <c r="L6" s="97">
        <v>45906</v>
      </c>
      <c r="M6" s="97">
        <v>47686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3902</v>
      </c>
      <c r="F7" s="111">
        <v>4685</v>
      </c>
      <c r="G7" s="111">
        <v>5129</v>
      </c>
      <c r="H7" s="112">
        <v>5969</v>
      </c>
      <c r="I7" s="111">
        <v>5969</v>
      </c>
      <c r="J7" s="113">
        <v>5986</v>
      </c>
      <c r="K7" s="111">
        <v>5942</v>
      </c>
      <c r="L7" s="111">
        <v>6234</v>
      </c>
      <c r="M7" s="111">
        <v>7094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11632</v>
      </c>
      <c r="F8" s="118">
        <f t="shared" ref="F8:M8" si="2">SUM(F9:F46)</f>
        <v>12644</v>
      </c>
      <c r="G8" s="118">
        <f t="shared" si="2"/>
        <v>11974</v>
      </c>
      <c r="H8" s="119">
        <f t="shared" si="2"/>
        <v>6489</v>
      </c>
      <c r="I8" s="118">
        <f t="shared" si="2"/>
        <v>10839</v>
      </c>
      <c r="J8" s="120">
        <f t="shared" si="2"/>
        <v>12639</v>
      </c>
      <c r="K8" s="118">
        <f t="shared" si="2"/>
        <v>12034</v>
      </c>
      <c r="L8" s="118">
        <f t="shared" si="2"/>
        <v>9095</v>
      </c>
      <c r="M8" s="118">
        <f t="shared" si="2"/>
        <v>12391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332</v>
      </c>
      <c r="F9" s="97">
        <v>252</v>
      </c>
      <c r="G9" s="97">
        <v>147</v>
      </c>
      <c r="H9" s="98">
        <v>390</v>
      </c>
      <c r="I9" s="97">
        <v>390</v>
      </c>
      <c r="J9" s="99">
        <v>186</v>
      </c>
      <c r="K9" s="97">
        <v>290</v>
      </c>
      <c r="L9" s="97">
        <v>374</v>
      </c>
      <c r="M9" s="97">
        <v>470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0</v>
      </c>
      <c r="F10" s="104">
        <v>0</v>
      </c>
      <c r="G10" s="104">
        <v>3</v>
      </c>
      <c r="H10" s="105">
        <v>0</v>
      </c>
      <c r="I10" s="104">
        <v>0</v>
      </c>
      <c r="J10" s="106">
        <v>0</v>
      </c>
      <c r="K10" s="104">
        <v>0</v>
      </c>
      <c r="L10" s="104">
        <v>0</v>
      </c>
      <c r="M10" s="104">
        <v>0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0</v>
      </c>
      <c r="F11" s="104">
        <v>12</v>
      </c>
      <c r="G11" s="104">
        <v>0</v>
      </c>
      <c r="H11" s="105">
        <v>30</v>
      </c>
      <c r="I11" s="104">
        <v>30</v>
      </c>
      <c r="J11" s="106">
        <v>0</v>
      </c>
      <c r="K11" s="104">
        <v>0</v>
      </c>
      <c r="L11" s="104">
        <v>0</v>
      </c>
      <c r="M11" s="104">
        <v>0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0</v>
      </c>
      <c r="F12" s="104">
        <v>0</v>
      </c>
      <c r="G12" s="104">
        <v>0</v>
      </c>
      <c r="H12" s="105">
        <v>0</v>
      </c>
      <c r="I12" s="104">
        <v>0</v>
      </c>
      <c r="J12" s="106">
        <v>0</v>
      </c>
      <c r="K12" s="104">
        <v>0</v>
      </c>
      <c r="L12" s="104">
        <v>0</v>
      </c>
      <c r="M12" s="104">
        <v>0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0</v>
      </c>
      <c r="F13" s="104">
        <v>0</v>
      </c>
      <c r="G13" s="104">
        <v>0</v>
      </c>
      <c r="H13" s="105">
        <v>0</v>
      </c>
      <c r="I13" s="104">
        <v>0</v>
      </c>
      <c r="J13" s="106">
        <v>0</v>
      </c>
      <c r="K13" s="104">
        <v>0</v>
      </c>
      <c r="L13" s="104">
        <v>0</v>
      </c>
      <c r="M13" s="104">
        <v>0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1487</v>
      </c>
      <c r="F14" s="104">
        <v>1172</v>
      </c>
      <c r="G14" s="104">
        <v>954</v>
      </c>
      <c r="H14" s="105">
        <v>778</v>
      </c>
      <c r="I14" s="104">
        <v>928</v>
      </c>
      <c r="J14" s="106">
        <v>1765</v>
      </c>
      <c r="K14" s="104">
        <v>960</v>
      </c>
      <c r="L14" s="104">
        <v>732</v>
      </c>
      <c r="M14" s="104">
        <v>1598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21</v>
      </c>
      <c r="F15" s="104">
        <v>9</v>
      </c>
      <c r="G15" s="104">
        <v>0</v>
      </c>
      <c r="H15" s="105">
        <v>0</v>
      </c>
      <c r="I15" s="104">
        <v>0</v>
      </c>
      <c r="J15" s="106">
        <v>0</v>
      </c>
      <c r="K15" s="104">
        <v>0</v>
      </c>
      <c r="L15" s="104">
        <v>0</v>
      </c>
      <c r="M15" s="104">
        <v>0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0</v>
      </c>
      <c r="F16" s="104">
        <v>0</v>
      </c>
      <c r="G16" s="104">
        <v>0</v>
      </c>
      <c r="H16" s="105">
        <v>0</v>
      </c>
      <c r="I16" s="104">
        <v>0</v>
      </c>
      <c r="J16" s="106">
        <v>0</v>
      </c>
      <c r="K16" s="104">
        <v>0</v>
      </c>
      <c r="L16" s="104">
        <v>0</v>
      </c>
      <c r="M16" s="104">
        <v>0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2</v>
      </c>
      <c r="F17" s="104">
        <v>31</v>
      </c>
      <c r="G17" s="104">
        <v>17</v>
      </c>
      <c r="H17" s="105">
        <v>40</v>
      </c>
      <c r="I17" s="104">
        <v>40</v>
      </c>
      <c r="J17" s="106">
        <v>33</v>
      </c>
      <c r="K17" s="104">
        <v>95</v>
      </c>
      <c r="L17" s="104">
        <v>172</v>
      </c>
      <c r="M17" s="104">
        <v>0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0</v>
      </c>
      <c r="H18" s="105">
        <v>0</v>
      </c>
      <c r="I18" s="104">
        <v>0</v>
      </c>
      <c r="J18" s="106">
        <v>0</v>
      </c>
      <c r="K18" s="104">
        <v>0</v>
      </c>
      <c r="L18" s="104">
        <v>0</v>
      </c>
      <c r="M18" s="104">
        <v>0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1741</v>
      </c>
      <c r="F21" s="104">
        <v>373</v>
      </c>
      <c r="G21" s="104">
        <v>713</v>
      </c>
      <c r="H21" s="105">
        <v>300</v>
      </c>
      <c r="I21" s="104">
        <v>550</v>
      </c>
      <c r="J21" s="106">
        <v>766</v>
      </c>
      <c r="K21" s="104">
        <v>300</v>
      </c>
      <c r="L21" s="104">
        <v>0</v>
      </c>
      <c r="M21" s="104">
        <v>550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1735</v>
      </c>
      <c r="F22" s="104">
        <v>2336</v>
      </c>
      <c r="G22" s="104">
        <v>3127</v>
      </c>
      <c r="H22" s="105">
        <v>300</v>
      </c>
      <c r="I22" s="104">
        <v>1800</v>
      </c>
      <c r="J22" s="106">
        <v>2460</v>
      </c>
      <c r="K22" s="104">
        <v>4466</v>
      </c>
      <c r="L22" s="104">
        <v>3305</v>
      </c>
      <c r="M22" s="104">
        <v>3133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0</v>
      </c>
      <c r="F23" s="104">
        <v>0</v>
      </c>
      <c r="G23" s="104">
        <v>0</v>
      </c>
      <c r="H23" s="105">
        <v>0</v>
      </c>
      <c r="I23" s="104">
        <v>0</v>
      </c>
      <c r="J23" s="106">
        <v>0</v>
      </c>
      <c r="K23" s="104">
        <v>120</v>
      </c>
      <c r="L23" s="104">
        <v>150</v>
      </c>
      <c r="M23" s="104">
        <v>0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0</v>
      </c>
      <c r="F24" s="104">
        <v>4</v>
      </c>
      <c r="G24" s="104">
        <v>1</v>
      </c>
      <c r="H24" s="105">
        <v>0</v>
      </c>
      <c r="I24" s="104">
        <v>0</v>
      </c>
      <c r="J24" s="106">
        <v>0</v>
      </c>
      <c r="K24" s="104">
        <v>0</v>
      </c>
      <c r="L24" s="104">
        <v>6</v>
      </c>
      <c r="M24" s="104">
        <v>0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0</v>
      </c>
      <c r="K25" s="104">
        <v>0</v>
      </c>
      <c r="L25" s="104">
        <v>0</v>
      </c>
      <c r="M25" s="104">
        <v>0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20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0</v>
      </c>
      <c r="F29" s="104">
        <v>0</v>
      </c>
      <c r="G29" s="104">
        <v>0</v>
      </c>
      <c r="H29" s="105">
        <v>0</v>
      </c>
      <c r="I29" s="104">
        <v>0</v>
      </c>
      <c r="J29" s="106">
        <v>0</v>
      </c>
      <c r="K29" s="104">
        <v>0</v>
      </c>
      <c r="L29" s="104">
        <v>0</v>
      </c>
      <c r="M29" s="104">
        <v>0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0</v>
      </c>
      <c r="F30" s="104">
        <v>0</v>
      </c>
      <c r="G30" s="104">
        <v>0</v>
      </c>
      <c r="H30" s="105">
        <v>0</v>
      </c>
      <c r="I30" s="104">
        <v>0</v>
      </c>
      <c r="J30" s="106">
        <v>0</v>
      </c>
      <c r="K30" s="104">
        <v>0</v>
      </c>
      <c r="L30" s="104">
        <v>0</v>
      </c>
      <c r="M30" s="104">
        <v>0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28</v>
      </c>
      <c r="F31" s="104">
        <v>5</v>
      </c>
      <c r="G31" s="104">
        <v>29</v>
      </c>
      <c r="H31" s="105">
        <v>35</v>
      </c>
      <c r="I31" s="104">
        <v>85</v>
      </c>
      <c r="J31" s="106">
        <v>0</v>
      </c>
      <c r="K31" s="104">
        <v>50</v>
      </c>
      <c r="L31" s="104">
        <v>62</v>
      </c>
      <c r="M31" s="104">
        <v>0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0</v>
      </c>
      <c r="F32" s="104">
        <v>0</v>
      </c>
      <c r="G32" s="104">
        <v>0</v>
      </c>
      <c r="H32" s="105">
        <v>0</v>
      </c>
      <c r="I32" s="104">
        <v>0</v>
      </c>
      <c r="J32" s="106">
        <v>0</v>
      </c>
      <c r="K32" s="104">
        <v>0</v>
      </c>
      <c r="L32" s="104">
        <v>0</v>
      </c>
      <c r="M32" s="104">
        <v>0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6">
        <v>0</v>
      </c>
      <c r="K34" s="104">
        <v>0</v>
      </c>
      <c r="L34" s="104">
        <v>0</v>
      </c>
      <c r="M34" s="104">
        <v>0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0</v>
      </c>
      <c r="F36" s="104">
        <v>0</v>
      </c>
      <c r="G36" s="104">
        <v>14</v>
      </c>
      <c r="H36" s="105">
        <v>20</v>
      </c>
      <c r="I36" s="104">
        <v>20</v>
      </c>
      <c r="J36" s="106">
        <v>0</v>
      </c>
      <c r="K36" s="104">
        <v>0</v>
      </c>
      <c r="L36" s="104">
        <v>110</v>
      </c>
      <c r="M36" s="104">
        <v>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0</v>
      </c>
      <c r="F37" s="104">
        <v>0</v>
      </c>
      <c r="G37" s="104">
        <v>5</v>
      </c>
      <c r="H37" s="105">
        <v>0</v>
      </c>
      <c r="I37" s="104">
        <v>0</v>
      </c>
      <c r="J37" s="106">
        <v>0</v>
      </c>
      <c r="K37" s="104">
        <v>0</v>
      </c>
      <c r="L37" s="104">
        <v>0</v>
      </c>
      <c r="M37" s="104">
        <v>14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250</v>
      </c>
      <c r="F38" s="104">
        <v>163</v>
      </c>
      <c r="G38" s="104">
        <v>130</v>
      </c>
      <c r="H38" s="105">
        <v>164</v>
      </c>
      <c r="I38" s="104">
        <v>214</v>
      </c>
      <c r="J38" s="106">
        <v>166</v>
      </c>
      <c r="K38" s="104">
        <v>155</v>
      </c>
      <c r="L38" s="104">
        <v>496</v>
      </c>
      <c r="M38" s="104">
        <v>482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0</v>
      </c>
      <c r="F39" s="104">
        <v>0</v>
      </c>
      <c r="G39" s="104">
        <v>0</v>
      </c>
      <c r="H39" s="105">
        <v>0</v>
      </c>
      <c r="I39" s="104">
        <v>0</v>
      </c>
      <c r="J39" s="106">
        <v>0</v>
      </c>
      <c r="K39" s="104">
        <v>0</v>
      </c>
      <c r="L39" s="104">
        <v>0</v>
      </c>
      <c r="M39" s="104">
        <v>0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0</v>
      </c>
      <c r="F40" s="104">
        <v>0</v>
      </c>
      <c r="G40" s="104">
        <v>0</v>
      </c>
      <c r="H40" s="105">
        <v>0</v>
      </c>
      <c r="I40" s="104">
        <v>0</v>
      </c>
      <c r="J40" s="106">
        <v>0</v>
      </c>
      <c r="K40" s="104">
        <v>0</v>
      </c>
      <c r="L40" s="104">
        <v>0</v>
      </c>
      <c r="M40" s="104">
        <v>220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1064</v>
      </c>
      <c r="F41" s="104">
        <v>827</v>
      </c>
      <c r="G41" s="104">
        <v>753</v>
      </c>
      <c r="H41" s="105">
        <v>483</v>
      </c>
      <c r="I41" s="104">
        <v>1603</v>
      </c>
      <c r="J41" s="106">
        <v>1733</v>
      </c>
      <c r="K41" s="104">
        <v>600</v>
      </c>
      <c r="L41" s="104">
        <v>304</v>
      </c>
      <c r="M41" s="104">
        <v>1277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3910</v>
      </c>
      <c r="F42" s="104">
        <v>6286</v>
      </c>
      <c r="G42" s="104">
        <v>4657</v>
      </c>
      <c r="H42" s="105">
        <v>3319</v>
      </c>
      <c r="I42" s="104">
        <v>4549</v>
      </c>
      <c r="J42" s="106">
        <v>4391</v>
      </c>
      <c r="K42" s="104">
        <v>4094</v>
      </c>
      <c r="L42" s="104">
        <v>2811</v>
      </c>
      <c r="M42" s="104">
        <v>4277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2</v>
      </c>
      <c r="F43" s="104">
        <v>0</v>
      </c>
      <c r="G43" s="104">
        <v>34</v>
      </c>
      <c r="H43" s="105">
        <v>100</v>
      </c>
      <c r="I43" s="104">
        <v>100</v>
      </c>
      <c r="J43" s="106">
        <v>0</v>
      </c>
      <c r="K43" s="104">
        <v>344</v>
      </c>
      <c r="L43" s="104">
        <v>284</v>
      </c>
      <c r="M43" s="104">
        <v>0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186</v>
      </c>
      <c r="F44" s="104">
        <v>2</v>
      </c>
      <c r="G44" s="104">
        <v>492</v>
      </c>
      <c r="H44" s="105">
        <v>10</v>
      </c>
      <c r="I44" s="104">
        <v>10</v>
      </c>
      <c r="J44" s="106">
        <v>279</v>
      </c>
      <c r="K44" s="104">
        <v>0</v>
      </c>
      <c r="L44" s="104">
        <v>42</v>
      </c>
      <c r="M44" s="104">
        <v>0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874</v>
      </c>
      <c r="F45" s="104">
        <v>1172</v>
      </c>
      <c r="G45" s="104">
        <v>898</v>
      </c>
      <c r="H45" s="105">
        <v>520</v>
      </c>
      <c r="I45" s="104">
        <v>520</v>
      </c>
      <c r="J45" s="106">
        <v>860</v>
      </c>
      <c r="K45" s="104">
        <v>540</v>
      </c>
      <c r="L45" s="104">
        <v>247</v>
      </c>
      <c r="M45" s="104">
        <v>370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0</v>
      </c>
      <c r="F46" s="111">
        <v>0</v>
      </c>
      <c r="G46" s="111">
        <v>0</v>
      </c>
      <c r="H46" s="112">
        <v>0</v>
      </c>
      <c r="I46" s="111">
        <v>0</v>
      </c>
      <c r="J46" s="113">
        <v>0</v>
      </c>
      <c r="K46" s="111">
        <v>0</v>
      </c>
      <c r="L46" s="111">
        <v>0</v>
      </c>
      <c r="M46" s="111">
        <v>0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0</v>
      </c>
      <c r="G47" s="118">
        <f t="shared" si="3"/>
        <v>0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0</v>
      </c>
      <c r="G48" s="97">
        <v>0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0</v>
      </c>
      <c r="F51" s="90">
        <f t="shared" ref="F51:M51" si="4">F52+F59+F62+F63+F64+F72+F73</f>
        <v>0</v>
      </c>
      <c r="G51" s="90">
        <f t="shared" si="4"/>
        <v>0</v>
      </c>
      <c r="H51" s="91">
        <f t="shared" si="4"/>
        <v>0</v>
      </c>
      <c r="I51" s="90">
        <f t="shared" si="4"/>
        <v>0</v>
      </c>
      <c r="J51" s="92">
        <f t="shared" si="4"/>
        <v>0</v>
      </c>
      <c r="K51" s="90">
        <f t="shared" si="4"/>
        <v>0</v>
      </c>
      <c r="L51" s="90">
        <f t="shared" si="4"/>
        <v>0</v>
      </c>
      <c r="M51" s="90">
        <f t="shared" si="4"/>
        <v>0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0</v>
      </c>
      <c r="F52" s="97">
        <f t="shared" ref="F52:M52" si="5">F53+F56</f>
        <v>0</v>
      </c>
      <c r="G52" s="97">
        <f t="shared" si="5"/>
        <v>0</v>
      </c>
      <c r="H52" s="98">
        <f t="shared" si="5"/>
        <v>0</v>
      </c>
      <c r="I52" s="97">
        <f t="shared" si="5"/>
        <v>0</v>
      </c>
      <c r="J52" s="99">
        <f t="shared" si="5"/>
        <v>0</v>
      </c>
      <c r="K52" s="97">
        <f t="shared" si="5"/>
        <v>0</v>
      </c>
      <c r="L52" s="97">
        <f t="shared" si="5"/>
        <v>0</v>
      </c>
      <c r="M52" s="97">
        <f t="shared" si="5"/>
        <v>0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0</v>
      </c>
      <c r="F53" s="111">
        <f t="shared" ref="F53:M53" si="6">SUM(F54:F55)</f>
        <v>0</v>
      </c>
      <c r="G53" s="111">
        <f t="shared" si="6"/>
        <v>0</v>
      </c>
      <c r="H53" s="112">
        <f t="shared" si="6"/>
        <v>0</v>
      </c>
      <c r="I53" s="111">
        <f t="shared" si="6"/>
        <v>0</v>
      </c>
      <c r="J53" s="113">
        <f t="shared" si="6"/>
        <v>0</v>
      </c>
      <c r="K53" s="111">
        <f t="shared" si="6"/>
        <v>0</v>
      </c>
      <c r="L53" s="111">
        <f t="shared" si="6"/>
        <v>0</v>
      </c>
      <c r="M53" s="111">
        <f t="shared" si="6"/>
        <v>0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0</v>
      </c>
      <c r="F55" s="111">
        <v>0</v>
      </c>
      <c r="G55" s="111">
        <v>0</v>
      </c>
      <c r="H55" s="112">
        <v>0</v>
      </c>
      <c r="I55" s="111">
        <v>0</v>
      </c>
      <c r="J55" s="113">
        <v>0</v>
      </c>
      <c r="K55" s="111">
        <v>0</v>
      </c>
      <c r="L55" s="111">
        <v>0</v>
      </c>
      <c r="M55" s="111">
        <v>0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1">
        <f>SUM(E57:E58)</f>
        <v>0</v>
      </c>
      <c r="F56" s="111">
        <f t="shared" ref="F56:M56" si="7">SUM(F57:F58)</f>
        <v>0</v>
      </c>
      <c r="G56" s="111">
        <f t="shared" si="7"/>
        <v>0</v>
      </c>
      <c r="H56" s="112">
        <f t="shared" si="7"/>
        <v>0</v>
      </c>
      <c r="I56" s="111">
        <f t="shared" si="7"/>
        <v>0</v>
      </c>
      <c r="J56" s="113">
        <f t="shared" si="7"/>
        <v>0</v>
      </c>
      <c r="K56" s="111">
        <f t="shared" si="7"/>
        <v>0</v>
      </c>
      <c r="L56" s="111">
        <f t="shared" si="7"/>
        <v>0</v>
      </c>
      <c r="M56" s="111">
        <f t="shared" si="7"/>
        <v>0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9">
        <v>0</v>
      </c>
      <c r="K57" s="97">
        <v>0</v>
      </c>
      <c r="L57" s="97">
        <v>0</v>
      </c>
      <c r="M57" s="97">
        <v>0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0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0</v>
      </c>
      <c r="G59" s="118">
        <f t="shared" si="8"/>
        <v>0</v>
      </c>
      <c r="H59" s="119">
        <f t="shared" si="8"/>
        <v>0</v>
      </c>
      <c r="I59" s="118">
        <f t="shared" si="8"/>
        <v>0</v>
      </c>
      <c r="J59" s="120">
        <f t="shared" si="8"/>
        <v>0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0</v>
      </c>
      <c r="G61" s="111">
        <v>0</v>
      </c>
      <c r="H61" s="112">
        <v>0</v>
      </c>
      <c r="I61" s="111">
        <v>0</v>
      </c>
      <c r="J61" s="113">
        <v>0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6">
        <v>0</v>
      </c>
      <c r="K63" s="104">
        <v>0</v>
      </c>
      <c r="L63" s="104">
        <v>0</v>
      </c>
      <c r="M63" s="104">
        <v>0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2" t="s">
        <v>51</v>
      </c>
      <c r="E64" s="111">
        <f>E65+E68</f>
        <v>0</v>
      </c>
      <c r="F64" s="111">
        <f t="shared" ref="F64:M64" si="9">F65+F68</f>
        <v>0</v>
      </c>
      <c r="G64" s="111">
        <f t="shared" si="9"/>
        <v>0</v>
      </c>
      <c r="H64" s="112">
        <f t="shared" si="9"/>
        <v>0</v>
      </c>
      <c r="I64" s="111">
        <f t="shared" si="9"/>
        <v>0</v>
      </c>
      <c r="J64" s="113">
        <f t="shared" si="9"/>
        <v>0</v>
      </c>
      <c r="K64" s="111">
        <f t="shared" si="9"/>
        <v>0</v>
      </c>
      <c r="L64" s="111">
        <f t="shared" si="9"/>
        <v>0</v>
      </c>
      <c r="M64" s="111">
        <f t="shared" si="9"/>
        <v>0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0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0</v>
      </c>
      <c r="I68" s="104">
        <f t="shared" si="11"/>
        <v>0</v>
      </c>
      <c r="J68" s="106">
        <f t="shared" si="11"/>
        <v>0</v>
      </c>
      <c r="K68" s="104">
        <f t="shared" si="11"/>
        <v>0</v>
      </c>
      <c r="L68" s="104">
        <f t="shared" si="11"/>
        <v>0</v>
      </c>
      <c r="M68" s="104">
        <f t="shared" si="11"/>
        <v>0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0</v>
      </c>
      <c r="F70" s="111">
        <v>0</v>
      </c>
      <c r="G70" s="111">
        <v>0</v>
      </c>
      <c r="H70" s="112">
        <v>0</v>
      </c>
      <c r="I70" s="111">
        <v>0</v>
      </c>
      <c r="J70" s="113">
        <v>0</v>
      </c>
      <c r="K70" s="111">
        <v>0</v>
      </c>
      <c r="L70" s="111">
        <v>0</v>
      </c>
      <c r="M70" s="113">
        <v>0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0</v>
      </c>
      <c r="F72" s="104">
        <v>0</v>
      </c>
      <c r="G72" s="104">
        <v>0</v>
      </c>
      <c r="H72" s="105">
        <v>0</v>
      </c>
      <c r="I72" s="104">
        <v>0</v>
      </c>
      <c r="J72" s="106">
        <v>0</v>
      </c>
      <c r="K72" s="104">
        <v>0</v>
      </c>
      <c r="L72" s="104">
        <v>0</v>
      </c>
      <c r="M72" s="104">
        <v>0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0</v>
      </c>
      <c r="F73" s="104">
        <f t="shared" ref="F73:M73" si="12">SUM(F74:F75)</f>
        <v>0</v>
      </c>
      <c r="G73" s="104">
        <f t="shared" si="12"/>
        <v>0</v>
      </c>
      <c r="H73" s="105">
        <f t="shared" si="12"/>
        <v>0</v>
      </c>
      <c r="I73" s="104">
        <f t="shared" si="12"/>
        <v>0</v>
      </c>
      <c r="J73" s="106">
        <f t="shared" si="12"/>
        <v>0</v>
      </c>
      <c r="K73" s="104">
        <f t="shared" si="12"/>
        <v>0</v>
      </c>
      <c r="L73" s="104">
        <f t="shared" si="12"/>
        <v>0</v>
      </c>
      <c r="M73" s="104">
        <f t="shared" si="12"/>
        <v>0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0</v>
      </c>
      <c r="G74" s="97">
        <v>0</v>
      </c>
      <c r="H74" s="98">
        <v>0</v>
      </c>
      <c r="I74" s="97">
        <v>0</v>
      </c>
      <c r="J74" s="99">
        <v>0</v>
      </c>
      <c r="K74" s="97">
        <v>0</v>
      </c>
      <c r="L74" s="97">
        <v>0</v>
      </c>
      <c r="M74" s="97">
        <v>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0</v>
      </c>
      <c r="F75" s="111">
        <v>0</v>
      </c>
      <c r="G75" s="111">
        <v>0</v>
      </c>
      <c r="H75" s="112">
        <v>0</v>
      </c>
      <c r="I75" s="111">
        <v>0</v>
      </c>
      <c r="J75" s="113">
        <v>0</v>
      </c>
      <c r="K75" s="111">
        <v>0</v>
      </c>
      <c r="L75" s="111">
        <v>0</v>
      </c>
      <c r="M75" s="111">
        <v>0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0</v>
      </c>
      <c r="F77" s="90">
        <f t="shared" ref="F77:M77" si="13">F78+F81+F84+F85+F86+F87+F88</f>
        <v>0</v>
      </c>
      <c r="G77" s="90">
        <f t="shared" si="13"/>
        <v>181</v>
      </c>
      <c r="H77" s="91">
        <f t="shared" si="13"/>
        <v>0</v>
      </c>
      <c r="I77" s="90">
        <f t="shared" si="13"/>
        <v>0</v>
      </c>
      <c r="J77" s="92">
        <f t="shared" si="13"/>
        <v>0</v>
      </c>
      <c r="K77" s="90">
        <f t="shared" si="13"/>
        <v>0</v>
      </c>
      <c r="L77" s="90">
        <f t="shared" si="13"/>
        <v>0</v>
      </c>
      <c r="M77" s="90">
        <f t="shared" si="13"/>
        <v>0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0</v>
      </c>
      <c r="F78" s="118">
        <f t="shared" ref="F78:M78" si="14">SUM(F79:F80)</f>
        <v>0</v>
      </c>
      <c r="G78" s="118">
        <f t="shared" si="14"/>
        <v>0</v>
      </c>
      <c r="H78" s="119">
        <f t="shared" si="14"/>
        <v>0</v>
      </c>
      <c r="I78" s="118">
        <f t="shared" si="14"/>
        <v>0</v>
      </c>
      <c r="J78" s="120">
        <f t="shared" si="14"/>
        <v>0</v>
      </c>
      <c r="K78" s="118">
        <f t="shared" si="14"/>
        <v>0</v>
      </c>
      <c r="L78" s="118">
        <f t="shared" si="14"/>
        <v>0</v>
      </c>
      <c r="M78" s="118">
        <f t="shared" si="14"/>
        <v>0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0</v>
      </c>
      <c r="F79" s="97">
        <v>0</v>
      </c>
      <c r="G79" s="97">
        <v>0</v>
      </c>
      <c r="H79" s="98">
        <v>0</v>
      </c>
      <c r="I79" s="97">
        <v>0</v>
      </c>
      <c r="J79" s="99">
        <v>0</v>
      </c>
      <c r="K79" s="97">
        <v>0</v>
      </c>
      <c r="L79" s="97">
        <v>0</v>
      </c>
      <c r="M79" s="97">
        <v>0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0</v>
      </c>
      <c r="G80" s="111">
        <v>0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0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0</v>
      </c>
      <c r="F81" s="104">
        <f t="shared" ref="F81:M81" si="15">SUM(F82:F83)</f>
        <v>0</v>
      </c>
      <c r="G81" s="104">
        <f t="shared" si="15"/>
        <v>181</v>
      </c>
      <c r="H81" s="105">
        <f t="shared" si="15"/>
        <v>0</v>
      </c>
      <c r="I81" s="104">
        <f t="shared" si="15"/>
        <v>0</v>
      </c>
      <c r="J81" s="106">
        <f t="shared" si="15"/>
        <v>0</v>
      </c>
      <c r="K81" s="104">
        <f t="shared" si="15"/>
        <v>0</v>
      </c>
      <c r="L81" s="104">
        <f t="shared" si="15"/>
        <v>0</v>
      </c>
      <c r="M81" s="104">
        <f t="shared" si="15"/>
        <v>0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0</v>
      </c>
      <c r="F82" s="97">
        <v>0</v>
      </c>
      <c r="G82" s="97">
        <v>0</v>
      </c>
      <c r="H82" s="98">
        <v>0</v>
      </c>
      <c r="I82" s="97">
        <v>0</v>
      </c>
      <c r="J82" s="99">
        <v>0</v>
      </c>
      <c r="K82" s="97">
        <v>0</v>
      </c>
      <c r="L82" s="97">
        <v>0</v>
      </c>
      <c r="M82" s="97">
        <v>0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0</v>
      </c>
      <c r="F83" s="111">
        <v>0</v>
      </c>
      <c r="G83" s="111">
        <v>181</v>
      </c>
      <c r="H83" s="112">
        <v>0</v>
      </c>
      <c r="I83" s="111">
        <v>0</v>
      </c>
      <c r="J83" s="113">
        <v>0</v>
      </c>
      <c r="K83" s="111">
        <v>0</v>
      </c>
      <c r="L83" s="111">
        <v>0</v>
      </c>
      <c r="M83" s="111">
        <v>0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0</v>
      </c>
      <c r="M87" s="104">
        <v>0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0</v>
      </c>
      <c r="F88" s="104">
        <v>0</v>
      </c>
      <c r="G88" s="104">
        <v>0</v>
      </c>
      <c r="H88" s="105">
        <v>0</v>
      </c>
      <c r="I88" s="104">
        <v>0</v>
      </c>
      <c r="J88" s="106">
        <v>0</v>
      </c>
      <c r="K88" s="104">
        <v>0</v>
      </c>
      <c r="L88" s="104">
        <v>0</v>
      </c>
      <c r="M88" s="104">
        <v>0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0</v>
      </c>
      <c r="F90" s="90">
        <v>0</v>
      </c>
      <c r="G90" s="90">
        <v>0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42795</v>
      </c>
      <c r="F92" s="60">
        <f t="shared" ref="F92:M92" si="16">F4+F51+F77+F90</f>
        <v>50923</v>
      </c>
      <c r="G92" s="60">
        <f t="shared" si="16"/>
        <v>53222</v>
      </c>
      <c r="H92" s="61">
        <f t="shared" si="16"/>
        <v>52328</v>
      </c>
      <c r="I92" s="60">
        <f t="shared" si="16"/>
        <v>57528</v>
      </c>
      <c r="J92" s="62">
        <f t="shared" si="16"/>
        <v>58328</v>
      </c>
      <c r="K92" s="60">
        <f t="shared" si="16"/>
        <v>60509</v>
      </c>
      <c r="L92" s="60">
        <f t="shared" si="16"/>
        <v>61235</v>
      </c>
      <c r="M92" s="60">
        <f t="shared" si="16"/>
        <v>67171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/>
      <c r="D101" s="159"/>
      <c r="N101" s="159"/>
      <c r="O101" s="159"/>
    </row>
    <row r="102" spans="3:15" s="14" customFormat="1" x14ac:dyDescent="0.25">
      <c r="C102" s="159"/>
      <c r="D102" s="159"/>
      <c r="N102" s="159"/>
      <c r="O102" s="159"/>
    </row>
    <row r="103" spans="3:15" s="14" customFormat="1" x14ac:dyDescent="0.25">
      <c r="C103" s="159"/>
      <c r="D103" s="159"/>
      <c r="N103" s="159"/>
      <c r="O103" s="159"/>
    </row>
    <row r="104" spans="3:15" s="14" customFormat="1" x14ac:dyDescent="0.25">
      <c r="C104" s="159"/>
      <c r="D104" s="159"/>
      <c r="N104" s="159"/>
      <c r="O104" s="159"/>
    </row>
    <row r="105" spans="3:15" s="14" customFormat="1" x14ac:dyDescent="0.25">
      <c r="C105" s="159"/>
      <c r="D105" s="159"/>
      <c r="N105" s="159"/>
      <c r="O105" s="159"/>
    </row>
    <row r="106" spans="3:15" s="14" customFormat="1" x14ac:dyDescent="0.25">
      <c r="C106" s="159"/>
      <c r="D106" s="159"/>
      <c r="N106" s="159"/>
      <c r="O106" s="159"/>
    </row>
    <row r="107" spans="3:15" s="14" customFormat="1" x14ac:dyDescent="0.25">
      <c r="C107" s="159"/>
      <c r="D107" s="159"/>
      <c r="N107" s="159"/>
      <c r="O107" s="159"/>
    </row>
    <row r="108" spans="3:15" s="14" customFormat="1" x14ac:dyDescent="0.25">
      <c r="C108" s="159"/>
      <c r="D108" s="159"/>
      <c r="N108" s="159"/>
      <c r="O108" s="159"/>
    </row>
    <row r="109" spans="3:15" s="14" customFormat="1" x14ac:dyDescent="0.25">
      <c r="C109" s="159"/>
      <c r="D109" s="159"/>
      <c r="N109" s="159"/>
      <c r="O109" s="159"/>
    </row>
    <row r="110" spans="3:15" s="14" customFormat="1" x14ac:dyDescent="0.25">
      <c r="C110" s="159"/>
      <c r="D110" s="159"/>
      <c r="N110" s="159"/>
      <c r="O110" s="159"/>
    </row>
    <row r="111" spans="3:15" s="14" customFormat="1" x14ac:dyDescent="0.25">
      <c r="C111" s="159"/>
      <c r="D111" s="159"/>
      <c r="N111" s="159"/>
      <c r="O111" s="159"/>
    </row>
    <row r="112" spans="3:15" s="14" customFormat="1" x14ac:dyDescent="0.25">
      <c r="C112" s="159"/>
      <c r="D112" s="159"/>
      <c r="N112" s="159"/>
      <c r="O112" s="159"/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AA239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3.85546875" style="64" customWidth="1"/>
    <col min="3" max="5" width="7.7109375" style="64" customWidth="1"/>
    <col min="6" max="7" width="10.42578125" style="64" customWidth="1"/>
    <col min="8" max="11" width="7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5"/>
      <c r="B4" s="6" t="s">
        <v>43</v>
      </c>
      <c r="C4" s="52"/>
      <c r="D4" s="52"/>
      <c r="E4" s="52"/>
      <c r="F4" s="53"/>
      <c r="G4" s="54"/>
      <c r="H4" s="55"/>
      <c r="I4" s="52"/>
      <c r="J4" s="52"/>
      <c r="K4" s="52"/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26" t="s">
        <v>146</v>
      </c>
      <c r="C5" s="33">
        <v>59972</v>
      </c>
      <c r="D5" s="33">
        <v>67791</v>
      </c>
      <c r="E5" s="33">
        <v>69811</v>
      </c>
      <c r="F5" s="32">
        <v>69818</v>
      </c>
      <c r="G5" s="33">
        <v>75992</v>
      </c>
      <c r="H5" s="34">
        <v>74242</v>
      </c>
      <c r="I5" s="33">
        <v>76488</v>
      </c>
      <c r="J5" s="33">
        <v>77024</v>
      </c>
      <c r="K5" s="33">
        <v>81779</v>
      </c>
      <c r="Z5" s="66">
        <f t="shared" si="0"/>
        <v>1</v>
      </c>
      <c r="AA5" s="30">
        <v>2</v>
      </c>
    </row>
    <row r="6" spans="1:27" s="14" customFormat="1" ht="12.75" customHeight="1" x14ac:dyDescent="0.25">
      <c r="A6" s="25"/>
      <c r="B6" s="26" t="s">
        <v>147</v>
      </c>
      <c r="C6" s="33">
        <v>50371</v>
      </c>
      <c r="D6" s="33">
        <v>53853</v>
      </c>
      <c r="E6" s="33">
        <v>76786</v>
      </c>
      <c r="F6" s="32">
        <v>63547</v>
      </c>
      <c r="G6" s="33">
        <v>77969</v>
      </c>
      <c r="H6" s="34">
        <v>78819</v>
      </c>
      <c r="I6" s="33">
        <v>69131</v>
      </c>
      <c r="J6" s="33">
        <v>71568</v>
      </c>
      <c r="K6" s="33">
        <v>71113</v>
      </c>
      <c r="Z6" s="66">
        <f t="shared" si="0"/>
        <v>1</v>
      </c>
      <c r="AA6" s="24" t="s">
        <v>17</v>
      </c>
    </row>
    <row r="7" spans="1:27" s="14" customFormat="1" ht="12.75" customHeight="1" x14ac:dyDescent="0.25">
      <c r="A7" s="25"/>
      <c r="B7" s="26" t="s">
        <v>148</v>
      </c>
      <c r="C7" s="33">
        <v>42795</v>
      </c>
      <c r="D7" s="33">
        <v>50923</v>
      </c>
      <c r="E7" s="33">
        <v>53222</v>
      </c>
      <c r="F7" s="32">
        <v>52328</v>
      </c>
      <c r="G7" s="33">
        <v>57528</v>
      </c>
      <c r="H7" s="34">
        <v>58328</v>
      </c>
      <c r="I7" s="33">
        <v>60509</v>
      </c>
      <c r="J7" s="33">
        <v>61235</v>
      </c>
      <c r="K7" s="33">
        <v>67171</v>
      </c>
      <c r="Z7" s="66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26" t="s">
        <v>149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66">
        <f t="shared" si="0"/>
        <v>0</v>
      </c>
      <c r="AA8" s="24" t="s">
        <v>20</v>
      </c>
    </row>
    <row r="9" spans="1:27" s="14" customFormat="1" ht="12.75" hidden="1" customHeight="1" x14ac:dyDescent="0.25">
      <c r="A9" s="25"/>
      <c r="B9" s="26" t="s">
        <v>150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66">
        <f t="shared" si="0"/>
        <v>0</v>
      </c>
      <c r="AA9" s="14" t="s">
        <v>51</v>
      </c>
    </row>
    <row r="10" spans="1:27" s="14" customFormat="1" ht="12.75" hidden="1" customHeight="1" x14ac:dyDescent="0.25">
      <c r="A10" s="25"/>
      <c r="B10" s="26" t="s">
        <v>151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66">
        <f t="shared" si="0"/>
        <v>0</v>
      </c>
    </row>
    <row r="11" spans="1:27" s="14" customFormat="1" ht="12.75" hidden="1" customHeight="1" x14ac:dyDescent="0.25">
      <c r="A11" s="25"/>
      <c r="B11" s="26" t="s">
        <v>152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66">
        <f t="shared" si="0"/>
        <v>0</v>
      </c>
    </row>
    <row r="12" spans="1:27" s="14" customFormat="1" ht="12.75" hidden="1" customHeight="1" x14ac:dyDescent="0.25">
      <c r="A12" s="25"/>
      <c r="B12" s="26" t="s">
        <v>153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66">
        <f t="shared" si="0"/>
        <v>0</v>
      </c>
    </row>
    <row r="13" spans="1:27" s="14" customFormat="1" ht="12.75" hidden="1" customHeight="1" x14ac:dyDescent="0.25">
      <c r="A13" s="25"/>
      <c r="B13" s="26" t="s">
        <v>139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66">
        <f t="shared" si="0"/>
        <v>0</v>
      </c>
    </row>
    <row r="14" spans="1:27" s="14" customFormat="1" ht="12.75" hidden="1" customHeight="1" x14ac:dyDescent="0.25">
      <c r="A14" s="25"/>
      <c r="B14" s="26" t="s">
        <v>140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66">
        <f t="shared" si="0"/>
        <v>0</v>
      </c>
    </row>
    <row r="15" spans="1:27" s="14" customFormat="1" ht="12.75" hidden="1" customHeight="1" x14ac:dyDescent="0.25">
      <c r="A15" s="25"/>
      <c r="B15" s="26" t="s">
        <v>141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66">
        <f t="shared" si="0"/>
        <v>0</v>
      </c>
    </row>
    <row r="16" spans="1:27" s="14" customFormat="1" ht="12.75" hidden="1" customHeight="1" x14ac:dyDescent="0.25">
      <c r="A16" s="25"/>
      <c r="B16" s="26" t="s">
        <v>142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66">
        <f t="shared" si="0"/>
        <v>0</v>
      </c>
    </row>
    <row r="17" spans="1:26" s="14" customFormat="1" ht="12.75" hidden="1" customHeight="1" x14ac:dyDescent="0.25">
      <c r="A17" s="31"/>
      <c r="B17" s="26" t="s">
        <v>143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66">
        <f t="shared" si="0"/>
        <v>0</v>
      </c>
    </row>
    <row r="18" spans="1:26" s="14" customFormat="1" ht="12.75" hidden="1" customHeight="1" x14ac:dyDescent="0.25">
      <c r="A18" s="31"/>
      <c r="B18" s="26" t="s">
        <v>144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66">
        <f t="shared" si="0"/>
        <v>0</v>
      </c>
    </row>
    <row r="19" spans="1:26" s="14" customFormat="1" ht="12.75" hidden="1" customHeight="1" x14ac:dyDescent="0.25">
      <c r="A19" s="25"/>
      <c r="B19" s="26" t="s">
        <v>145</v>
      </c>
      <c r="C19" s="33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3">
        <v>0</v>
      </c>
      <c r="Z19" s="66">
        <f t="shared" si="0"/>
        <v>0</v>
      </c>
    </row>
    <row r="20" spans="1:26" s="14" customFormat="1" ht="12.75" customHeight="1" x14ac:dyDescent="0.25">
      <c r="A20" s="46"/>
      <c r="B20" s="47" t="s">
        <v>44</v>
      </c>
      <c r="C20" s="48">
        <f>SUM(C5:C19)</f>
        <v>153138</v>
      </c>
      <c r="D20" s="48">
        <f t="shared" ref="D20:K20" si="1">SUM(D5:D19)</f>
        <v>172567</v>
      </c>
      <c r="E20" s="48">
        <f t="shared" si="1"/>
        <v>199819</v>
      </c>
      <c r="F20" s="49">
        <f t="shared" si="1"/>
        <v>185693</v>
      </c>
      <c r="G20" s="48">
        <f t="shared" si="1"/>
        <v>211489</v>
      </c>
      <c r="H20" s="50">
        <f t="shared" si="1"/>
        <v>211389</v>
      </c>
      <c r="I20" s="48">
        <f t="shared" si="1"/>
        <v>206128</v>
      </c>
      <c r="J20" s="48">
        <f t="shared" si="1"/>
        <v>209827</v>
      </c>
      <c r="K20" s="48">
        <f t="shared" si="1"/>
        <v>220063</v>
      </c>
      <c r="Z20" s="66">
        <f t="shared" si="0"/>
        <v>1</v>
      </c>
    </row>
    <row r="21" spans="1:26" s="14" customFormat="1" ht="5.0999999999999996" customHeight="1" x14ac:dyDescent="0.25">
      <c r="A21" s="68"/>
      <c r="B21" s="69"/>
      <c r="C21" s="43"/>
      <c r="D21" s="43"/>
      <c r="E21" s="43"/>
      <c r="F21" s="44"/>
      <c r="G21" s="43"/>
      <c r="H21" s="45"/>
      <c r="I21" s="43"/>
      <c r="J21" s="43"/>
      <c r="K21" s="43"/>
      <c r="Z21" s="66"/>
    </row>
    <row r="22" spans="1:26" s="14" customFormat="1" ht="12.75" customHeight="1" x14ac:dyDescent="0.25">
      <c r="A22" s="5"/>
      <c r="B22" s="69" t="s">
        <v>45</v>
      </c>
      <c r="C22" s="52"/>
      <c r="D22" s="52"/>
      <c r="E22" s="52"/>
      <c r="F22" s="53"/>
      <c r="G22" s="54"/>
      <c r="H22" s="55"/>
      <c r="I22" s="52"/>
      <c r="J22" s="52"/>
      <c r="K22" s="52"/>
      <c r="Z22" s="66"/>
    </row>
    <row r="23" spans="1:26" s="14" customFormat="1" ht="12.75" customHeight="1" x14ac:dyDescent="0.25">
      <c r="A23" s="25"/>
      <c r="B23" s="70" t="s">
        <v>46</v>
      </c>
      <c r="C23" s="33">
        <v>38113</v>
      </c>
      <c r="D23" s="33">
        <v>45250</v>
      </c>
      <c r="E23" s="33">
        <v>38608</v>
      </c>
      <c r="F23" s="32">
        <v>40294</v>
      </c>
      <c r="G23" s="33">
        <v>40294</v>
      </c>
      <c r="H23" s="34">
        <v>40394</v>
      </c>
      <c r="I23" s="33">
        <v>42387</v>
      </c>
      <c r="J23" s="33">
        <v>44730</v>
      </c>
      <c r="K23" s="33">
        <v>48153</v>
      </c>
      <c r="Z23" s="66"/>
    </row>
    <row r="24" spans="1:26" s="14" customFormat="1" ht="12.75" customHeight="1" x14ac:dyDescent="0.25">
      <c r="A24" s="25"/>
      <c r="B24" s="71" t="s">
        <v>47</v>
      </c>
      <c r="C24" s="72"/>
      <c r="D24" s="72"/>
      <c r="E24" s="72"/>
      <c r="F24" s="73"/>
      <c r="G24" s="72"/>
      <c r="H24" s="74"/>
      <c r="I24" s="72"/>
      <c r="J24" s="72"/>
      <c r="K24" s="72"/>
      <c r="Z24" s="66"/>
    </row>
    <row r="25" spans="1:26" s="14" customFormat="1" ht="5.0999999999999996" customHeight="1" x14ac:dyDescent="0.25">
      <c r="A25" s="25"/>
      <c r="B25" s="70"/>
      <c r="C25" s="43"/>
      <c r="D25" s="43"/>
      <c r="E25" s="43"/>
      <c r="F25" s="44"/>
      <c r="G25" s="43"/>
      <c r="H25" s="45"/>
      <c r="I25" s="43"/>
      <c r="J25" s="43"/>
      <c r="K25" s="43"/>
      <c r="Z25" s="66"/>
    </row>
    <row r="26" spans="1:26" s="14" customFormat="1" ht="12.75" customHeight="1" x14ac:dyDescent="0.25">
      <c r="A26" s="58"/>
      <c r="B26" s="59" t="s">
        <v>48</v>
      </c>
      <c r="C26" s="60">
        <f>C20+C23</f>
        <v>191251</v>
      </c>
      <c r="D26" s="60">
        <f t="shared" ref="D26:K26" si="2">D20+D23</f>
        <v>217817</v>
      </c>
      <c r="E26" s="60">
        <f t="shared" si="2"/>
        <v>238427</v>
      </c>
      <c r="F26" s="61">
        <f t="shared" si="2"/>
        <v>225987</v>
      </c>
      <c r="G26" s="60">
        <f t="shared" si="2"/>
        <v>251783</v>
      </c>
      <c r="H26" s="62">
        <f t="shared" si="2"/>
        <v>251783</v>
      </c>
      <c r="I26" s="60">
        <f t="shared" si="2"/>
        <v>248515</v>
      </c>
      <c r="J26" s="60">
        <f t="shared" si="2"/>
        <v>254557</v>
      </c>
      <c r="K26" s="60">
        <f t="shared" si="2"/>
        <v>268216</v>
      </c>
      <c r="Z26" s="66"/>
    </row>
    <row r="27" spans="1:26" s="14" customFormat="1" ht="12.75" customHeight="1" x14ac:dyDescent="0.25">
      <c r="A27" s="5"/>
      <c r="B27" s="51" t="s">
        <v>38</v>
      </c>
      <c r="C27" s="52"/>
      <c r="D27" s="52"/>
      <c r="E27" s="52"/>
      <c r="F27" s="53"/>
      <c r="G27" s="54"/>
      <c r="H27" s="55"/>
      <c r="I27" s="52"/>
      <c r="J27" s="52"/>
      <c r="K27" s="52"/>
      <c r="Z27" s="66"/>
    </row>
    <row r="28" spans="1:26" s="14" customFormat="1" ht="25.5" x14ac:dyDescent="0.25">
      <c r="A28" s="25"/>
      <c r="B28" s="56" t="s">
        <v>49</v>
      </c>
      <c r="C28" s="43"/>
      <c r="D28" s="43"/>
      <c r="E28" s="43"/>
      <c r="F28" s="44"/>
      <c r="G28" s="43"/>
      <c r="H28" s="45"/>
      <c r="I28" s="43"/>
      <c r="J28" s="43"/>
      <c r="K28" s="43"/>
      <c r="Z28" s="66"/>
    </row>
    <row r="29" spans="1:26" s="14" customFormat="1" ht="38.25" x14ac:dyDescent="0.25">
      <c r="A29" s="25"/>
      <c r="B29" s="57" t="s">
        <v>40</v>
      </c>
      <c r="C29" s="36">
        <v>1144</v>
      </c>
      <c r="D29" s="36">
        <v>679</v>
      </c>
      <c r="E29" s="36">
        <v>323</v>
      </c>
      <c r="F29" s="35">
        <v>257</v>
      </c>
      <c r="G29" s="36">
        <v>257</v>
      </c>
      <c r="H29" s="37">
        <v>257</v>
      </c>
      <c r="I29" s="36">
        <v>249</v>
      </c>
      <c r="J29" s="36">
        <v>156</v>
      </c>
      <c r="K29" s="36">
        <v>164</v>
      </c>
      <c r="Z29" s="66"/>
    </row>
    <row r="30" spans="1:26" s="14" customFormat="1" ht="12.75" customHeight="1" x14ac:dyDescent="0.25">
      <c r="A30" s="58"/>
      <c r="B30" s="59" t="s">
        <v>50</v>
      </c>
      <c r="C30" s="60">
        <f>C26-C29</f>
        <v>190107</v>
      </c>
      <c r="D30" s="60">
        <f t="shared" ref="D30:K30" si="3">D26-D29</f>
        <v>217138</v>
      </c>
      <c r="E30" s="60">
        <f t="shared" si="3"/>
        <v>238104</v>
      </c>
      <c r="F30" s="61">
        <f t="shared" si="3"/>
        <v>225730</v>
      </c>
      <c r="G30" s="60">
        <f t="shared" si="3"/>
        <v>251526</v>
      </c>
      <c r="H30" s="62">
        <f t="shared" si="3"/>
        <v>251526</v>
      </c>
      <c r="I30" s="60">
        <f t="shared" si="3"/>
        <v>248266</v>
      </c>
      <c r="J30" s="60">
        <f t="shared" si="3"/>
        <v>254401</v>
      </c>
      <c r="K30" s="60">
        <f t="shared" si="3"/>
        <v>268052</v>
      </c>
      <c r="Z30" s="66"/>
    </row>
    <row r="31" spans="1:26" s="14" customFormat="1" ht="12.75" customHeight="1" x14ac:dyDescent="0.25">
      <c r="A31" s="63"/>
      <c r="B31" s="69"/>
      <c r="C31" s="43"/>
      <c r="D31" s="43"/>
      <c r="E31" s="43"/>
      <c r="F31" s="43"/>
      <c r="G31" s="43"/>
      <c r="H31" s="43"/>
      <c r="I31" s="43"/>
      <c r="J31" s="43"/>
      <c r="K31" s="43"/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8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  <pageSetUpPr fitToPage="1"/>
  </sheetPr>
  <dimension ref="A1:AA256"/>
  <sheetViews>
    <sheetView showGridLines="0" workbookViewId="0"/>
  </sheetViews>
  <sheetFormatPr defaultRowHeight="12.75" x14ac:dyDescent="0.25"/>
  <cols>
    <col min="1" max="1" width="0.85546875" style="64" customWidth="1"/>
    <col min="2" max="2" width="28.85546875" style="64" customWidth="1"/>
    <col min="3" max="5" width="7.7109375" style="64" customWidth="1"/>
    <col min="6" max="7" width="10.42578125" style="64" customWidth="1"/>
    <col min="8" max="11" width="7.7109375" style="64" customWidth="1"/>
    <col min="12" max="16384" width="9.140625" style="64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20">
        <f>SUM(C5:C7)</f>
        <v>142080</v>
      </c>
      <c r="D4" s="20">
        <f t="shared" ref="D4:K4" si="0">SUM(D5:D7)</f>
        <v>160495</v>
      </c>
      <c r="E4" s="20">
        <f t="shared" si="0"/>
        <v>171384</v>
      </c>
      <c r="F4" s="21">
        <f t="shared" si="0"/>
        <v>170852</v>
      </c>
      <c r="G4" s="20">
        <f t="shared" si="0"/>
        <v>182496</v>
      </c>
      <c r="H4" s="22">
        <f t="shared" si="0"/>
        <v>182068</v>
      </c>
      <c r="I4" s="20">
        <f t="shared" si="0"/>
        <v>185329</v>
      </c>
      <c r="J4" s="20">
        <f t="shared" si="0"/>
        <v>190193</v>
      </c>
      <c r="K4" s="20">
        <f t="shared" si="0"/>
        <v>207172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104986</v>
      </c>
      <c r="D5" s="28">
        <v>118926</v>
      </c>
      <c r="E5" s="28">
        <v>125821</v>
      </c>
      <c r="F5" s="27">
        <v>139029</v>
      </c>
      <c r="G5" s="28">
        <v>138629</v>
      </c>
      <c r="H5" s="29">
        <v>136999</v>
      </c>
      <c r="I5" s="28">
        <v>145674</v>
      </c>
      <c r="J5" s="28">
        <v>155490</v>
      </c>
      <c r="K5" s="29">
        <v>166201</v>
      </c>
      <c r="AA5" s="30">
        <v>2</v>
      </c>
    </row>
    <row r="6" spans="1:27" s="14" customFormat="1" ht="12.75" customHeight="1" x14ac:dyDescent="0.25">
      <c r="A6" s="31"/>
      <c r="B6" s="26" t="s">
        <v>16</v>
      </c>
      <c r="C6" s="32">
        <v>37094</v>
      </c>
      <c r="D6" s="33">
        <v>41569</v>
      </c>
      <c r="E6" s="33">
        <v>45563</v>
      </c>
      <c r="F6" s="32">
        <v>31823</v>
      </c>
      <c r="G6" s="33">
        <v>43867</v>
      </c>
      <c r="H6" s="34">
        <v>45069</v>
      </c>
      <c r="I6" s="33">
        <v>39655</v>
      </c>
      <c r="J6" s="33">
        <v>34703</v>
      </c>
      <c r="K6" s="34">
        <v>40971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45223</v>
      </c>
      <c r="D8" s="40">
        <f t="shared" ref="D8:K8" si="1">SUM(D9:D15)</f>
        <v>51766</v>
      </c>
      <c r="E8" s="40">
        <f t="shared" si="1"/>
        <v>65301</v>
      </c>
      <c r="F8" s="41">
        <f t="shared" si="1"/>
        <v>53535</v>
      </c>
      <c r="G8" s="40">
        <f t="shared" si="1"/>
        <v>68107</v>
      </c>
      <c r="H8" s="42">
        <f t="shared" si="1"/>
        <v>68235</v>
      </c>
      <c r="I8" s="40">
        <f t="shared" si="1"/>
        <v>60556</v>
      </c>
      <c r="J8" s="40">
        <f t="shared" si="1"/>
        <v>61522</v>
      </c>
      <c r="K8" s="40">
        <f t="shared" si="1"/>
        <v>61044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0</v>
      </c>
      <c r="D9" s="28">
        <v>8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25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26</v>
      </c>
      <c r="C14" s="32">
        <v>45223</v>
      </c>
      <c r="D14" s="33">
        <v>51738</v>
      </c>
      <c r="E14" s="33">
        <v>65291</v>
      </c>
      <c r="F14" s="32">
        <v>53485</v>
      </c>
      <c r="G14" s="33">
        <v>68057</v>
      </c>
      <c r="H14" s="34">
        <v>68185</v>
      </c>
      <c r="I14" s="33">
        <v>60506</v>
      </c>
      <c r="J14" s="33">
        <v>61467</v>
      </c>
      <c r="K14" s="34">
        <v>60974</v>
      </c>
    </row>
    <row r="15" spans="1:27" s="14" customFormat="1" ht="12.75" customHeight="1" x14ac:dyDescent="0.25">
      <c r="A15" s="25"/>
      <c r="B15" s="26" t="s">
        <v>27</v>
      </c>
      <c r="C15" s="35">
        <v>0</v>
      </c>
      <c r="D15" s="36">
        <v>20</v>
      </c>
      <c r="E15" s="36">
        <v>10</v>
      </c>
      <c r="F15" s="35">
        <v>50</v>
      </c>
      <c r="G15" s="36">
        <v>50</v>
      </c>
      <c r="H15" s="37">
        <v>50</v>
      </c>
      <c r="I15" s="36">
        <v>50</v>
      </c>
      <c r="J15" s="36">
        <v>55</v>
      </c>
      <c r="K15" s="37">
        <v>70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2324</v>
      </c>
      <c r="D16" s="40">
        <f t="shared" ref="D16:K16" si="2">SUM(D17:D23)</f>
        <v>5556</v>
      </c>
      <c r="E16" s="40">
        <f t="shared" si="2"/>
        <v>1604</v>
      </c>
      <c r="F16" s="41">
        <f t="shared" si="2"/>
        <v>1600</v>
      </c>
      <c r="G16" s="40">
        <f t="shared" si="2"/>
        <v>1180</v>
      </c>
      <c r="H16" s="42">
        <f t="shared" si="2"/>
        <v>1480</v>
      </c>
      <c r="I16" s="40">
        <f t="shared" si="2"/>
        <v>2630</v>
      </c>
      <c r="J16" s="40">
        <f t="shared" si="2"/>
        <v>2842</v>
      </c>
      <c r="K16" s="40">
        <f t="shared" si="2"/>
        <v>0</v>
      </c>
    </row>
    <row r="17" spans="1:11" s="14" customFormat="1" ht="12.75" customHeight="1" x14ac:dyDescent="0.25">
      <c r="A17" s="25"/>
      <c r="B17" s="26" t="s">
        <v>29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30</v>
      </c>
      <c r="C18" s="32">
        <v>2324</v>
      </c>
      <c r="D18" s="33">
        <v>5556</v>
      </c>
      <c r="E18" s="33">
        <v>1595</v>
      </c>
      <c r="F18" s="32">
        <v>1600</v>
      </c>
      <c r="G18" s="33">
        <v>1180</v>
      </c>
      <c r="H18" s="34">
        <v>1480</v>
      </c>
      <c r="I18" s="33">
        <v>2630</v>
      </c>
      <c r="J18" s="33">
        <v>2842</v>
      </c>
      <c r="K18" s="34">
        <v>0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35</v>
      </c>
      <c r="C23" s="35">
        <v>0</v>
      </c>
      <c r="D23" s="36">
        <v>0</v>
      </c>
      <c r="E23" s="36">
        <v>9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36</v>
      </c>
      <c r="C24" s="40">
        <v>1624</v>
      </c>
      <c r="D24" s="40">
        <v>0</v>
      </c>
      <c r="E24" s="40">
        <v>138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26"/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46"/>
      <c r="B26" s="47" t="s">
        <v>37</v>
      </c>
      <c r="C26" s="48">
        <f t="shared" ref="C26:K26" si="3">+C4+C8+C16+C24</f>
        <v>191251</v>
      </c>
      <c r="D26" s="48">
        <f t="shared" si="3"/>
        <v>217817</v>
      </c>
      <c r="E26" s="48">
        <f t="shared" si="3"/>
        <v>238427</v>
      </c>
      <c r="F26" s="49">
        <f t="shared" si="3"/>
        <v>225987</v>
      </c>
      <c r="G26" s="48">
        <f t="shared" si="3"/>
        <v>251783</v>
      </c>
      <c r="H26" s="50">
        <f t="shared" si="3"/>
        <v>251783</v>
      </c>
      <c r="I26" s="48">
        <f t="shared" si="3"/>
        <v>248515</v>
      </c>
      <c r="J26" s="48">
        <f t="shared" si="3"/>
        <v>254557</v>
      </c>
      <c r="K26" s="48">
        <f t="shared" si="3"/>
        <v>268216</v>
      </c>
    </row>
    <row r="27" spans="1:11" s="14" customFormat="1" ht="12.75" customHeight="1" x14ac:dyDescent="0.25">
      <c r="A27" s="5"/>
      <c r="B27" s="51" t="s">
        <v>38</v>
      </c>
      <c r="C27" s="52"/>
      <c r="D27" s="52"/>
      <c r="E27" s="52"/>
      <c r="F27" s="53"/>
      <c r="G27" s="54"/>
      <c r="H27" s="55"/>
      <c r="I27" s="52"/>
      <c r="J27" s="52"/>
      <c r="K27" s="52"/>
    </row>
    <row r="28" spans="1:11" s="14" customFormat="1" ht="25.5" x14ac:dyDescent="0.25">
      <c r="A28" s="25"/>
      <c r="B28" s="56" t="s">
        <v>39</v>
      </c>
      <c r="C28" s="43"/>
      <c r="D28" s="43"/>
      <c r="E28" s="43"/>
      <c r="F28" s="44"/>
      <c r="G28" s="43"/>
      <c r="H28" s="45"/>
      <c r="I28" s="43"/>
      <c r="J28" s="43"/>
      <c r="K28" s="43"/>
    </row>
    <row r="29" spans="1:11" s="14" customFormat="1" ht="38.25" x14ac:dyDescent="0.25">
      <c r="A29" s="25"/>
      <c r="B29" s="57" t="s">
        <v>40</v>
      </c>
      <c r="C29" s="36">
        <v>1144</v>
      </c>
      <c r="D29" s="36">
        <v>679</v>
      </c>
      <c r="E29" s="36">
        <v>323</v>
      </c>
      <c r="F29" s="35">
        <v>257</v>
      </c>
      <c r="G29" s="36">
        <v>257</v>
      </c>
      <c r="H29" s="37">
        <v>257</v>
      </c>
      <c r="I29" s="36">
        <v>249</v>
      </c>
      <c r="J29" s="36">
        <v>156</v>
      </c>
      <c r="K29" s="36">
        <v>164</v>
      </c>
    </row>
    <row r="30" spans="1:11" s="14" customFormat="1" ht="12.75" customHeight="1" x14ac:dyDescent="0.25">
      <c r="A30" s="58"/>
      <c r="B30" s="59" t="s">
        <v>41</v>
      </c>
      <c r="C30" s="60">
        <f>C26-SUM(C28:C29)</f>
        <v>190107</v>
      </c>
      <c r="D30" s="60">
        <f t="shared" ref="D30:K30" si="4">D26-SUM(D28:D29)</f>
        <v>217138</v>
      </c>
      <c r="E30" s="60">
        <f t="shared" si="4"/>
        <v>238104</v>
      </c>
      <c r="F30" s="61">
        <f t="shared" si="4"/>
        <v>225730</v>
      </c>
      <c r="G30" s="60">
        <f t="shared" si="4"/>
        <v>251526</v>
      </c>
      <c r="H30" s="62">
        <f t="shared" si="4"/>
        <v>251526</v>
      </c>
      <c r="I30" s="60">
        <f t="shared" si="4"/>
        <v>248266</v>
      </c>
      <c r="J30" s="60">
        <f t="shared" si="4"/>
        <v>254401</v>
      </c>
      <c r="K30" s="60">
        <f t="shared" si="4"/>
        <v>268052</v>
      </c>
    </row>
    <row r="31" spans="1:11" s="14" customFormat="1" ht="12.75" customHeight="1" x14ac:dyDescent="0.25">
      <c r="A31" s="63"/>
    </row>
    <row r="32" spans="1:11" s="14" customFormat="1" x14ac:dyDescent="0.25"/>
    <row r="33" spans="2:2" s="14" customFormat="1" x14ac:dyDescent="0.25"/>
    <row r="34" spans="2:2" s="14" customFormat="1" x14ac:dyDescent="0.25">
      <c r="B34" s="26"/>
    </row>
    <row r="35" spans="2:2" s="14" customFormat="1" x14ac:dyDescent="0.25"/>
    <row r="36" spans="2:2" s="14" customFormat="1" x14ac:dyDescent="0.25"/>
    <row r="37" spans="2:2" s="14" customFormat="1" x14ac:dyDescent="0.25"/>
    <row r="38" spans="2:2" s="14" customFormat="1" x14ac:dyDescent="0.25"/>
    <row r="39" spans="2:2" s="14" customFormat="1" x14ac:dyDescent="0.25"/>
    <row r="40" spans="2:2" s="14" customFormat="1" x14ac:dyDescent="0.25"/>
    <row r="41" spans="2:2" s="14" customFormat="1" x14ac:dyDescent="0.25"/>
    <row r="42" spans="2:2" s="14" customFormat="1" x14ac:dyDescent="0.25"/>
    <row r="43" spans="2:2" s="14" customFormat="1" x14ac:dyDescent="0.25"/>
    <row r="44" spans="2:2" s="14" customFormat="1" x14ac:dyDescent="0.25"/>
    <row r="45" spans="2:2" s="14" customFormat="1" x14ac:dyDescent="0.25"/>
    <row r="46" spans="2:2" s="14" customFormat="1" x14ac:dyDescent="0.25"/>
    <row r="47" spans="2:2" s="14" customFormat="1" x14ac:dyDescent="0.25"/>
    <row r="48" spans="2:2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25"/>
      <c r="B4" s="75" t="s">
        <v>155</v>
      </c>
      <c r="C4" s="33">
        <v>4109</v>
      </c>
      <c r="D4" s="33">
        <v>4734</v>
      </c>
      <c r="E4" s="33">
        <v>5523</v>
      </c>
      <c r="F4" s="27">
        <v>5124</v>
      </c>
      <c r="G4" s="28">
        <v>5224</v>
      </c>
      <c r="H4" s="29">
        <v>5874</v>
      </c>
      <c r="I4" s="33">
        <v>5458</v>
      </c>
      <c r="J4" s="33">
        <v>6005</v>
      </c>
      <c r="K4" s="33">
        <v>5772</v>
      </c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75" t="s">
        <v>156</v>
      </c>
      <c r="C5" s="33">
        <v>3147</v>
      </c>
      <c r="D5" s="33">
        <v>3192</v>
      </c>
      <c r="E5" s="33">
        <v>2186</v>
      </c>
      <c r="F5" s="32">
        <v>4127</v>
      </c>
      <c r="G5" s="33">
        <v>4227</v>
      </c>
      <c r="H5" s="34">
        <v>3347</v>
      </c>
      <c r="I5" s="33">
        <v>5657</v>
      </c>
      <c r="J5" s="33">
        <v>4576</v>
      </c>
      <c r="K5" s="33">
        <v>4732</v>
      </c>
      <c r="Z5" s="66">
        <f t="shared" si="0"/>
        <v>1</v>
      </c>
      <c r="AA5" s="30">
        <v>3</v>
      </c>
    </row>
    <row r="6" spans="1:27" s="14" customFormat="1" ht="12.75" customHeight="1" x14ac:dyDescent="0.25">
      <c r="A6" s="25"/>
      <c r="B6" s="75" t="s">
        <v>157</v>
      </c>
      <c r="C6" s="33">
        <v>18982</v>
      </c>
      <c r="D6" s="33">
        <v>18024</v>
      </c>
      <c r="E6" s="33">
        <v>18349</v>
      </c>
      <c r="F6" s="32">
        <v>17101</v>
      </c>
      <c r="G6" s="33">
        <v>18861</v>
      </c>
      <c r="H6" s="34">
        <v>18970</v>
      </c>
      <c r="I6" s="33">
        <v>17863</v>
      </c>
      <c r="J6" s="33">
        <v>18700</v>
      </c>
      <c r="K6" s="33">
        <v>21410</v>
      </c>
      <c r="Z6" s="66">
        <f t="shared" si="0"/>
        <v>1</v>
      </c>
      <c r="AA6" s="24" t="s">
        <v>17</v>
      </c>
    </row>
    <row r="7" spans="1:27" s="14" customFormat="1" ht="12.75" customHeight="1" x14ac:dyDescent="0.25">
      <c r="A7" s="25"/>
      <c r="B7" s="75" t="s">
        <v>158</v>
      </c>
      <c r="C7" s="33">
        <v>27212</v>
      </c>
      <c r="D7" s="33">
        <v>32922</v>
      </c>
      <c r="E7" s="33">
        <v>35621</v>
      </c>
      <c r="F7" s="32">
        <v>35316</v>
      </c>
      <c r="G7" s="33">
        <v>38494</v>
      </c>
      <c r="H7" s="34">
        <v>36216</v>
      </c>
      <c r="I7" s="33">
        <v>38237</v>
      </c>
      <c r="J7" s="33">
        <v>38815</v>
      </c>
      <c r="K7" s="33">
        <v>40229</v>
      </c>
      <c r="Z7" s="66">
        <f t="shared" si="0"/>
        <v>1</v>
      </c>
      <c r="AA7" s="30">
        <v>1</v>
      </c>
    </row>
    <row r="8" spans="1:27" s="14" customFormat="1" ht="12.75" customHeight="1" x14ac:dyDescent="0.25">
      <c r="A8" s="25"/>
      <c r="B8" s="75" t="s">
        <v>159</v>
      </c>
      <c r="C8" s="33">
        <v>2063</v>
      </c>
      <c r="D8" s="33">
        <v>4542</v>
      </c>
      <c r="E8" s="33">
        <v>3900</v>
      </c>
      <c r="F8" s="32">
        <v>3964</v>
      </c>
      <c r="G8" s="33">
        <v>4564</v>
      </c>
      <c r="H8" s="34">
        <v>5214</v>
      </c>
      <c r="I8" s="33">
        <v>5222</v>
      </c>
      <c r="J8" s="33">
        <v>4595</v>
      </c>
      <c r="K8" s="33">
        <v>4948</v>
      </c>
      <c r="Z8" s="66">
        <f t="shared" si="0"/>
        <v>1</v>
      </c>
      <c r="AA8" s="24" t="s">
        <v>20</v>
      </c>
    </row>
    <row r="9" spans="1:27" s="14" customFormat="1" ht="12.75" customHeight="1" x14ac:dyDescent="0.25">
      <c r="A9" s="25"/>
      <c r="B9" s="75" t="s">
        <v>160</v>
      </c>
      <c r="C9" s="33">
        <v>4459</v>
      </c>
      <c r="D9" s="33">
        <v>4377</v>
      </c>
      <c r="E9" s="33">
        <v>4232</v>
      </c>
      <c r="F9" s="32">
        <v>4186</v>
      </c>
      <c r="G9" s="33">
        <v>4622</v>
      </c>
      <c r="H9" s="34">
        <v>4621</v>
      </c>
      <c r="I9" s="33">
        <v>4051</v>
      </c>
      <c r="J9" s="33">
        <v>4333</v>
      </c>
      <c r="K9" s="33">
        <v>4688</v>
      </c>
      <c r="Z9" s="66">
        <f t="shared" si="0"/>
        <v>1</v>
      </c>
      <c r="AA9" s="14" t="s">
        <v>51</v>
      </c>
    </row>
    <row r="10" spans="1:27" s="14" customFormat="1" ht="12.75" hidden="1" customHeight="1" x14ac:dyDescent="0.25">
      <c r="A10" s="25"/>
      <c r="B10" s="75" t="s">
        <v>51</v>
      </c>
      <c r="C10" s="33"/>
      <c r="D10" s="33"/>
      <c r="E10" s="33"/>
      <c r="F10" s="32"/>
      <c r="G10" s="33"/>
      <c r="H10" s="34"/>
      <c r="I10" s="33"/>
      <c r="J10" s="33"/>
      <c r="K10" s="33"/>
      <c r="Z10" s="66">
        <f t="shared" si="0"/>
        <v>0</v>
      </c>
    </row>
    <row r="11" spans="1:27" s="14" customFormat="1" ht="12.75" hidden="1" customHeight="1" x14ac:dyDescent="0.25">
      <c r="A11" s="25"/>
      <c r="B11" s="75" t="s">
        <v>51</v>
      </c>
      <c r="C11" s="33"/>
      <c r="D11" s="33"/>
      <c r="E11" s="33"/>
      <c r="F11" s="32"/>
      <c r="G11" s="33"/>
      <c r="H11" s="34"/>
      <c r="I11" s="33"/>
      <c r="J11" s="33"/>
      <c r="K11" s="33"/>
      <c r="Z11" s="66">
        <f t="shared" si="0"/>
        <v>0</v>
      </c>
    </row>
    <row r="12" spans="1:27" s="14" customFormat="1" ht="12.75" hidden="1" customHeight="1" x14ac:dyDescent="0.25">
      <c r="A12" s="25"/>
      <c r="B12" s="75" t="s">
        <v>51</v>
      </c>
      <c r="C12" s="33"/>
      <c r="D12" s="33"/>
      <c r="E12" s="33"/>
      <c r="F12" s="32"/>
      <c r="G12" s="33"/>
      <c r="H12" s="34"/>
      <c r="I12" s="33"/>
      <c r="J12" s="33"/>
      <c r="K12" s="33"/>
      <c r="Z12" s="66">
        <f t="shared" si="0"/>
        <v>0</v>
      </c>
    </row>
    <row r="13" spans="1:27" s="14" customFormat="1" ht="12.75" hidden="1" customHeight="1" x14ac:dyDescent="0.25">
      <c r="A13" s="25"/>
      <c r="B13" s="75" t="s">
        <v>51</v>
      </c>
      <c r="C13" s="33"/>
      <c r="D13" s="33"/>
      <c r="E13" s="33"/>
      <c r="F13" s="32"/>
      <c r="G13" s="33"/>
      <c r="H13" s="34"/>
      <c r="I13" s="33"/>
      <c r="J13" s="33"/>
      <c r="K13" s="33"/>
      <c r="Z13" s="66">
        <f t="shared" si="0"/>
        <v>0</v>
      </c>
    </row>
    <row r="14" spans="1:27" s="14" customFormat="1" ht="12.75" hidden="1" customHeight="1" x14ac:dyDescent="0.25">
      <c r="A14" s="25"/>
      <c r="B14" s="75" t="s">
        <v>51</v>
      </c>
      <c r="C14" s="33"/>
      <c r="D14" s="33"/>
      <c r="E14" s="33"/>
      <c r="F14" s="32"/>
      <c r="G14" s="33"/>
      <c r="H14" s="34"/>
      <c r="I14" s="33"/>
      <c r="J14" s="33"/>
      <c r="K14" s="33"/>
      <c r="Z14" s="66">
        <f t="shared" si="0"/>
        <v>0</v>
      </c>
    </row>
    <row r="15" spans="1:27" s="14" customFormat="1" ht="12.75" hidden="1" customHeight="1" x14ac:dyDescent="0.25">
      <c r="A15" s="25"/>
      <c r="B15" s="75" t="s">
        <v>51</v>
      </c>
      <c r="C15" s="33"/>
      <c r="D15" s="33"/>
      <c r="E15" s="33"/>
      <c r="F15" s="32"/>
      <c r="G15" s="33"/>
      <c r="H15" s="34"/>
      <c r="I15" s="33"/>
      <c r="J15" s="33"/>
      <c r="K15" s="33"/>
      <c r="Z15" s="66">
        <f t="shared" si="0"/>
        <v>0</v>
      </c>
    </row>
    <row r="16" spans="1:27" s="14" customFormat="1" ht="12.75" hidden="1" customHeight="1" x14ac:dyDescent="0.25">
      <c r="A16" s="31"/>
      <c r="B16" s="75" t="s">
        <v>51</v>
      </c>
      <c r="C16" s="33"/>
      <c r="D16" s="33"/>
      <c r="E16" s="33"/>
      <c r="F16" s="32"/>
      <c r="G16" s="33"/>
      <c r="H16" s="34"/>
      <c r="I16" s="33"/>
      <c r="J16" s="33"/>
      <c r="K16" s="33"/>
      <c r="Z16" s="66">
        <f t="shared" si="0"/>
        <v>0</v>
      </c>
    </row>
    <row r="17" spans="1:26" s="14" customFormat="1" ht="12.75" hidden="1" customHeight="1" x14ac:dyDescent="0.25">
      <c r="A17" s="31"/>
      <c r="B17" s="75" t="s">
        <v>51</v>
      </c>
      <c r="C17" s="33"/>
      <c r="D17" s="33"/>
      <c r="E17" s="33"/>
      <c r="F17" s="32"/>
      <c r="G17" s="33"/>
      <c r="H17" s="34"/>
      <c r="I17" s="33"/>
      <c r="J17" s="33"/>
      <c r="K17" s="33"/>
      <c r="Z17" s="66">
        <f t="shared" si="0"/>
        <v>0</v>
      </c>
    </row>
    <row r="18" spans="1:26" s="14" customFormat="1" ht="12.75" hidden="1" customHeight="1" x14ac:dyDescent="0.25">
      <c r="A18" s="25"/>
      <c r="B18" s="75" t="s">
        <v>51</v>
      </c>
      <c r="C18" s="33"/>
      <c r="D18" s="33"/>
      <c r="E18" s="33"/>
      <c r="F18" s="32"/>
      <c r="G18" s="33"/>
      <c r="H18" s="34"/>
      <c r="I18" s="33"/>
      <c r="J18" s="33"/>
      <c r="K18" s="33"/>
      <c r="Z18" s="66">
        <f t="shared" si="0"/>
        <v>0</v>
      </c>
    </row>
    <row r="19" spans="1:26" s="14" customFormat="1" ht="12.75" customHeight="1" x14ac:dyDescent="0.25">
      <c r="A19" s="58"/>
      <c r="B19" s="59" t="s">
        <v>48</v>
      </c>
      <c r="C19" s="60">
        <f>SUM(C4:C18)</f>
        <v>59972</v>
      </c>
      <c r="D19" s="60">
        <f t="shared" ref="D19:K19" si="1">SUM(D4:D18)</f>
        <v>67791</v>
      </c>
      <c r="E19" s="60">
        <f t="shared" si="1"/>
        <v>69811</v>
      </c>
      <c r="F19" s="61">
        <f t="shared" si="1"/>
        <v>69818</v>
      </c>
      <c r="G19" s="60">
        <f t="shared" si="1"/>
        <v>75992</v>
      </c>
      <c r="H19" s="62">
        <f t="shared" si="1"/>
        <v>74242</v>
      </c>
      <c r="I19" s="60">
        <f t="shared" si="1"/>
        <v>76488</v>
      </c>
      <c r="J19" s="60">
        <f t="shared" si="1"/>
        <v>77024</v>
      </c>
      <c r="K19" s="60">
        <f t="shared" si="1"/>
        <v>81779</v>
      </c>
      <c r="Z19" s="66">
        <f t="shared" si="0"/>
        <v>1</v>
      </c>
    </row>
    <row r="20" spans="1:26" s="14" customFormat="1" hidden="1" x14ac:dyDescent="0.25">
      <c r="A20" s="63"/>
      <c r="Z20" s="66">
        <f t="shared" si="0"/>
        <v>0</v>
      </c>
    </row>
    <row r="21" spans="1:26" s="14" customFormat="1" x14ac:dyDescent="0.25">
      <c r="Z21" s="66"/>
    </row>
    <row r="22" spans="1:26" s="14" customFormat="1" x14ac:dyDescent="0.25">
      <c r="Z22" s="66"/>
    </row>
    <row r="23" spans="1:26" s="14" customFormat="1" x14ac:dyDescent="0.25">
      <c r="Z23" s="66"/>
    </row>
    <row r="24" spans="1:26" s="14" customFormat="1" x14ac:dyDescent="0.25">
      <c r="Z24" s="66"/>
    </row>
    <row r="25" spans="1:26" s="14" customFormat="1" x14ac:dyDescent="0.25">
      <c r="Z25" s="66"/>
    </row>
    <row r="26" spans="1:26" s="14" customFormat="1" x14ac:dyDescent="0.25">
      <c r="Z26" s="66"/>
    </row>
    <row r="27" spans="1:26" s="14" customFormat="1" x14ac:dyDescent="0.25">
      <c r="Z27" s="66"/>
    </row>
    <row r="28" spans="1:26" s="14" customFormat="1" x14ac:dyDescent="0.25">
      <c r="Z28" s="66"/>
    </row>
    <row r="29" spans="1:26" s="14" customFormat="1" x14ac:dyDescent="0.25">
      <c r="Z29" s="66"/>
    </row>
    <row r="30" spans="1:26" s="14" customFormat="1" x14ac:dyDescent="0.25">
      <c r="Z30" s="66"/>
    </row>
    <row r="31" spans="1:26" s="14" customFormat="1" x14ac:dyDescent="0.25"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  <row r="244" spans="26:26" s="14" customFormat="1" x14ac:dyDescent="0.25">
      <c r="Z244" s="65"/>
    </row>
    <row r="245" spans="26:26" s="14" customFormat="1" x14ac:dyDescent="0.25">
      <c r="Z245" s="65"/>
    </row>
    <row r="246" spans="26:26" s="14" customFormat="1" x14ac:dyDescent="0.25">
      <c r="Z246" s="65"/>
    </row>
    <row r="247" spans="26:26" s="14" customFormat="1" x14ac:dyDescent="0.25">
      <c r="Z247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16384" width="9.140625" style="64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40">
        <f>SUM(C5:C7)</f>
        <v>56024</v>
      </c>
      <c r="D4" s="40">
        <f t="shared" ref="D4:K4" si="0">SUM(D5:D7)</f>
        <v>62207</v>
      </c>
      <c r="E4" s="40">
        <f t="shared" si="0"/>
        <v>68240</v>
      </c>
      <c r="F4" s="41">
        <f t="shared" si="0"/>
        <v>68168</v>
      </c>
      <c r="G4" s="40">
        <f t="shared" si="0"/>
        <v>74762</v>
      </c>
      <c r="H4" s="42">
        <f t="shared" si="0"/>
        <v>72712</v>
      </c>
      <c r="I4" s="40">
        <f t="shared" si="0"/>
        <v>73808</v>
      </c>
      <c r="J4" s="40">
        <f t="shared" si="0"/>
        <v>74127</v>
      </c>
      <c r="K4" s="40">
        <f t="shared" si="0"/>
        <v>81709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32821</v>
      </c>
      <c r="D5" s="28">
        <v>34609</v>
      </c>
      <c r="E5" s="28">
        <v>41930</v>
      </c>
      <c r="F5" s="27">
        <v>48093</v>
      </c>
      <c r="G5" s="28">
        <v>46643</v>
      </c>
      <c r="H5" s="29">
        <v>45863</v>
      </c>
      <c r="I5" s="28">
        <v>49927</v>
      </c>
      <c r="J5" s="28">
        <v>53667</v>
      </c>
      <c r="K5" s="29">
        <v>57469</v>
      </c>
      <c r="AA5" s="30">
        <v>3</v>
      </c>
    </row>
    <row r="6" spans="1:27" s="14" customFormat="1" ht="12.75" customHeight="1" x14ac:dyDescent="0.25">
      <c r="A6" s="31"/>
      <c r="B6" s="26" t="s">
        <v>16</v>
      </c>
      <c r="C6" s="32">
        <v>23203</v>
      </c>
      <c r="D6" s="33">
        <v>27598</v>
      </c>
      <c r="E6" s="33">
        <v>26310</v>
      </c>
      <c r="F6" s="32">
        <v>20075</v>
      </c>
      <c r="G6" s="33">
        <v>28119</v>
      </c>
      <c r="H6" s="34">
        <v>26849</v>
      </c>
      <c r="I6" s="33">
        <v>23881</v>
      </c>
      <c r="J6" s="33">
        <v>20460</v>
      </c>
      <c r="K6" s="34">
        <v>24240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0</v>
      </c>
      <c r="D8" s="40">
        <f t="shared" ref="D8:K8" si="1">SUM(D9:D15)</f>
        <v>28</v>
      </c>
      <c r="E8" s="40">
        <f t="shared" si="1"/>
        <v>10</v>
      </c>
      <c r="F8" s="41">
        <f t="shared" si="1"/>
        <v>50</v>
      </c>
      <c r="G8" s="40">
        <f t="shared" si="1"/>
        <v>50</v>
      </c>
      <c r="H8" s="42">
        <f t="shared" si="1"/>
        <v>50</v>
      </c>
      <c r="I8" s="40">
        <f t="shared" si="1"/>
        <v>50</v>
      </c>
      <c r="J8" s="40">
        <f t="shared" si="1"/>
        <v>55</v>
      </c>
      <c r="K8" s="40">
        <f t="shared" si="1"/>
        <v>70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0</v>
      </c>
      <c r="D9" s="28">
        <v>8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25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26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27</v>
      </c>
      <c r="C15" s="35">
        <v>0</v>
      </c>
      <c r="D15" s="36">
        <v>20</v>
      </c>
      <c r="E15" s="36">
        <v>10</v>
      </c>
      <c r="F15" s="35">
        <v>50</v>
      </c>
      <c r="G15" s="36">
        <v>50</v>
      </c>
      <c r="H15" s="37">
        <v>50</v>
      </c>
      <c r="I15" s="36">
        <v>50</v>
      </c>
      <c r="J15" s="36">
        <v>55</v>
      </c>
      <c r="K15" s="37">
        <v>70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2324</v>
      </c>
      <c r="D16" s="40">
        <f t="shared" ref="D16:K16" si="2">SUM(D17:D23)</f>
        <v>5556</v>
      </c>
      <c r="E16" s="40">
        <f t="shared" si="2"/>
        <v>1423</v>
      </c>
      <c r="F16" s="41">
        <f t="shared" si="2"/>
        <v>1600</v>
      </c>
      <c r="G16" s="40">
        <f t="shared" si="2"/>
        <v>1180</v>
      </c>
      <c r="H16" s="42">
        <f t="shared" si="2"/>
        <v>1480</v>
      </c>
      <c r="I16" s="40">
        <f t="shared" si="2"/>
        <v>2630</v>
      </c>
      <c r="J16" s="40">
        <f t="shared" si="2"/>
        <v>2842</v>
      </c>
      <c r="K16" s="40">
        <f t="shared" si="2"/>
        <v>0</v>
      </c>
    </row>
    <row r="17" spans="1:11" s="14" customFormat="1" ht="12.75" customHeight="1" x14ac:dyDescent="0.25">
      <c r="A17" s="25"/>
      <c r="B17" s="26" t="s">
        <v>29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30</v>
      </c>
      <c r="C18" s="32">
        <v>2324</v>
      </c>
      <c r="D18" s="33">
        <v>5556</v>
      </c>
      <c r="E18" s="33">
        <v>1414</v>
      </c>
      <c r="F18" s="32">
        <v>1600</v>
      </c>
      <c r="G18" s="33">
        <v>1180</v>
      </c>
      <c r="H18" s="34">
        <v>1480</v>
      </c>
      <c r="I18" s="33">
        <v>2630</v>
      </c>
      <c r="J18" s="33">
        <v>2842</v>
      </c>
      <c r="K18" s="34">
        <v>0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35</v>
      </c>
      <c r="C23" s="35">
        <v>0</v>
      </c>
      <c r="D23" s="36">
        <v>0</v>
      </c>
      <c r="E23" s="36">
        <v>9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36</v>
      </c>
      <c r="C24" s="40">
        <v>1624</v>
      </c>
      <c r="D24" s="40">
        <v>0</v>
      </c>
      <c r="E24" s="40">
        <v>138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76" t="s">
        <v>51</v>
      </c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58"/>
      <c r="B26" s="59" t="s">
        <v>37</v>
      </c>
      <c r="C26" s="60">
        <f>+C4+C8+C16+C24</f>
        <v>59972</v>
      </c>
      <c r="D26" s="60">
        <f t="shared" ref="D26:K26" si="3">+D4+D8+D16+D24</f>
        <v>67791</v>
      </c>
      <c r="E26" s="60">
        <f t="shared" si="3"/>
        <v>69811</v>
      </c>
      <c r="F26" s="61">
        <f t="shared" si="3"/>
        <v>69818</v>
      </c>
      <c r="G26" s="60">
        <f t="shared" si="3"/>
        <v>75992</v>
      </c>
      <c r="H26" s="62">
        <f t="shared" si="3"/>
        <v>74242</v>
      </c>
      <c r="I26" s="60">
        <f t="shared" si="3"/>
        <v>76488</v>
      </c>
      <c r="J26" s="60">
        <f t="shared" si="3"/>
        <v>77024</v>
      </c>
      <c r="K26" s="60">
        <f t="shared" si="3"/>
        <v>81779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179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25"/>
      <c r="B4" s="75" t="s">
        <v>168</v>
      </c>
      <c r="C4" s="33">
        <v>0</v>
      </c>
      <c r="D4" s="33">
        <v>0</v>
      </c>
      <c r="E4" s="33">
        <v>4202</v>
      </c>
      <c r="F4" s="27">
        <v>8223</v>
      </c>
      <c r="G4" s="28">
        <v>7895</v>
      </c>
      <c r="H4" s="29">
        <v>8765</v>
      </c>
      <c r="I4" s="33">
        <v>7415</v>
      </c>
      <c r="J4" s="33">
        <v>8145</v>
      </c>
      <c r="K4" s="33">
        <v>8614</v>
      </c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75" t="s">
        <v>169</v>
      </c>
      <c r="C5" s="33">
        <v>50371</v>
      </c>
      <c r="D5" s="33">
        <v>53853</v>
      </c>
      <c r="E5" s="33">
        <v>72584</v>
      </c>
      <c r="F5" s="32">
        <v>55324</v>
      </c>
      <c r="G5" s="33">
        <v>70074</v>
      </c>
      <c r="H5" s="34">
        <v>70054</v>
      </c>
      <c r="I5" s="33">
        <v>61716</v>
      </c>
      <c r="J5" s="33">
        <v>63423</v>
      </c>
      <c r="K5" s="33">
        <v>62499</v>
      </c>
      <c r="Z5" s="66">
        <f t="shared" si="0"/>
        <v>1</v>
      </c>
      <c r="AA5" s="30">
        <v>4</v>
      </c>
    </row>
    <row r="6" spans="1:27" s="14" customFormat="1" ht="12.75" hidden="1" customHeight="1" x14ac:dyDescent="0.25">
      <c r="A6" s="25"/>
      <c r="B6" s="75" t="s">
        <v>51</v>
      </c>
      <c r="C6" s="33"/>
      <c r="D6" s="33"/>
      <c r="E6" s="33"/>
      <c r="F6" s="32"/>
      <c r="G6" s="33"/>
      <c r="H6" s="34"/>
      <c r="I6" s="33"/>
      <c r="J6" s="33"/>
      <c r="K6" s="33"/>
      <c r="Z6" s="66">
        <f t="shared" si="0"/>
        <v>0</v>
      </c>
      <c r="AA6" s="24" t="s">
        <v>17</v>
      </c>
    </row>
    <row r="7" spans="1:27" s="14" customFormat="1" ht="12.75" hidden="1" customHeight="1" x14ac:dyDescent="0.25">
      <c r="A7" s="25"/>
      <c r="B7" s="75" t="s">
        <v>51</v>
      </c>
      <c r="C7" s="33"/>
      <c r="D7" s="33"/>
      <c r="E7" s="33"/>
      <c r="F7" s="32"/>
      <c r="G7" s="33"/>
      <c r="H7" s="34"/>
      <c r="I7" s="33"/>
      <c r="J7" s="33"/>
      <c r="K7" s="33"/>
      <c r="Z7" s="66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75" t="s">
        <v>51</v>
      </c>
      <c r="C8" s="33"/>
      <c r="D8" s="33"/>
      <c r="E8" s="33"/>
      <c r="F8" s="32"/>
      <c r="G8" s="33"/>
      <c r="H8" s="34"/>
      <c r="I8" s="33"/>
      <c r="J8" s="33"/>
      <c r="K8" s="33"/>
      <c r="Z8" s="66">
        <f t="shared" si="0"/>
        <v>0</v>
      </c>
      <c r="AA8" s="24" t="s">
        <v>20</v>
      </c>
    </row>
    <row r="9" spans="1:27" s="14" customFormat="1" ht="12.75" hidden="1" customHeight="1" x14ac:dyDescent="0.25">
      <c r="A9" s="25"/>
      <c r="B9" s="75" t="s">
        <v>51</v>
      </c>
      <c r="C9" s="33"/>
      <c r="D9" s="33"/>
      <c r="E9" s="33"/>
      <c r="F9" s="32"/>
      <c r="G9" s="33"/>
      <c r="H9" s="34"/>
      <c r="I9" s="33"/>
      <c r="J9" s="33"/>
      <c r="K9" s="33"/>
      <c r="Z9" s="66">
        <f t="shared" si="0"/>
        <v>0</v>
      </c>
      <c r="AA9" s="14" t="s">
        <v>51</v>
      </c>
    </row>
    <row r="10" spans="1:27" s="14" customFormat="1" ht="12.75" hidden="1" customHeight="1" x14ac:dyDescent="0.25">
      <c r="A10" s="25"/>
      <c r="B10" s="75" t="s">
        <v>51</v>
      </c>
      <c r="C10" s="33"/>
      <c r="D10" s="33"/>
      <c r="E10" s="33"/>
      <c r="F10" s="32"/>
      <c r="G10" s="33"/>
      <c r="H10" s="34"/>
      <c r="I10" s="33"/>
      <c r="J10" s="33"/>
      <c r="K10" s="33"/>
      <c r="Z10" s="66">
        <f t="shared" si="0"/>
        <v>0</v>
      </c>
    </row>
    <row r="11" spans="1:27" s="14" customFormat="1" ht="12.75" hidden="1" customHeight="1" x14ac:dyDescent="0.25">
      <c r="A11" s="25"/>
      <c r="B11" s="75" t="s">
        <v>51</v>
      </c>
      <c r="C11" s="33"/>
      <c r="D11" s="33"/>
      <c r="E11" s="33"/>
      <c r="F11" s="32"/>
      <c r="G11" s="33"/>
      <c r="H11" s="34"/>
      <c r="I11" s="33"/>
      <c r="J11" s="33"/>
      <c r="K11" s="33"/>
      <c r="Z11" s="66">
        <f t="shared" si="0"/>
        <v>0</v>
      </c>
    </row>
    <row r="12" spans="1:27" s="14" customFormat="1" ht="12.75" hidden="1" customHeight="1" x14ac:dyDescent="0.25">
      <c r="A12" s="25"/>
      <c r="B12" s="75" t="s">
        <v>51</v>
      </c>
      <c r="C12" s="33"/>
      <c r="D12" s="33"/>
      <c r="E12" s="33"/>
      <c r="F12" s="32"/>
      <c r="G12" s="33"/>
      <c r="H12" s="34"/>
      <c r="I12" s="33"/>
      <c r="J12" s="33"/>
      <c r="K12" s="33"/>
      <c r="Z12" s="66">
        <f t="shared" si="0"/>
        <v>0</v>
      </c>
    </row>
    <row r="13" spans="1:27" s="14" customFormat="1" ht="12.75" hidden="1" customHeight="1" x14ac:dyDescent="0.25">
      <c r="A13" s="25"/>
      <c r="B13" s="75" t="s">
        <v>51</v>
      </c>
      <c r="C13" s="33"/>
      <c r="D13" s="33"/>
      <c r="E13" s="33"/>
      <c r="F13" s="32"/>
      <c r="G13" s="33"/>
      <c r="H13" s="34"/>
      <c r="I13" s="33"/>
      <c r="J13" s="33"/>
      <c r="K13" s="33"/>
      <c r="Z13" s="66">
        <f t="shared" si="0"/>
        <v>0</v>
      </c>
    </row>
    <row r="14" spans="1:27" s="14" customFormat="1" ht="12.75" hidden="1" customHeight="1" x14ac:dyDescent="0.25">
      <c r="A14" s="25"/>
      <c r="B14" s="75" t="s">
        <v>51</v>
      </c>
      <c r="C14" s="33"/>
      <c r="D14" s="33"/>
      <c r="E14" s="33"/>
      <c r="F14" s="32"/>
      <c r="G14" s="33"/>
      <c r="H14" s="34"/>
      <c r="I14" s="33"/>
      <c r="J14" s="33"/>
      <c r="K14" s="33"/>
      <c r="Z14" s="66">
        <f t="shared" si="0"/>
        <v>0</v>
      </c>
    </row>
    <row r="15" spans="1:27" s="14" customFormat="1" ht="12.75" hidden="1" customHeight="1" x14ac:dyDescent="0.25">
      <c r="A15" s="25"/>
      <c r="B15" s="75" t="s">
        <v>51</v>
      </c>
      <c r="C15" s="33"/>
      <c r="D15" s="33"/>
      <c r="E15" s="33"/>
      <c r="F15" s="32"/>
      <c r="G15" s="33"/>
      <c r="H15" s="34"/>
      <c r="I15" s="33"/>
      <c r="J15" s="33"/>
      <c r="K15" s="33"/>
      <c r="Z15" s="66">
        <f t="shared" si="0"/>
        <v>0</v>
      </c>
    </row>
    <row r="16" spans="1:27" s="14" customFormat="1" ht="12.75" hidden="1" customHeight="1" x14ac:dyDescent="0.25">
      <c r="A16" s="31"/>
      <c r="B16" s="75" t="s">
        <v>51</v>
      </c>
      <c r="C16" s="33"/>
      <c r="D16" s="33"/>
      <c r="E16" s="33"/>
      <c r="F16" s="32"/>
      <c r="G16" s="33"/>
      <c r="H16" s="34"/>
      <c r="I16" s="33"/>
      <c r="J16" s="33"/>
      <c r="K16" s="33"/>
      <c r="Z16" s="66">
        <f t="shared" si="0"/>
        <v>0</v>
      </c>
    </row>
    <row r="17" spans="1:26" s="14" customFormat="1" ht="12.75" hidden="1" customHeight="1" x14ac:dyDescent="0.25">
      <c r="A17" s="31"/>
      <c r="B17" s="75" t="s">
        <v>51</v>
      </c>
      <c r="C17" s="33"/>
      <c r="D17" s="33"/>
      <c r="E17" s="33"/>
      <c r="F17" s="32"/>
      <c r="G17" s="33"/>
      <c r="H17" s="34"/>
      <c r="I17" s="33"/>
      <c r="J17" s="33"/>
      <c r="K17" s="33"/>
      <c r="Z17" s="66">
        <f t="shared" si="0"/>
        <v>0</v>
      </c>
    </row>
    <row r="18" spans="1:26" s="14" customFormat="1" ht="12.75" hidden="1" customHeight="1" x14ac:dyDescent="0.25">
      <c r="A18" s="25"/>
      <c r="B18" s="75" t="s">
        <v>51</v>
      </c>
      <c r="C18" s="33"/>
      <c r="D18" s="33"/>
      <c r="E18" s="33"/>
      <c r="F18" s="32"/>
      <c r="G18" s="33"/>
      <c r="H18" s="34"/>
      <c r="I18" s="33"/>
      <c r="J18" s="33"/>
      <c r="K18" s="33"/>
      <c r="Z18" s="66">
        <f t="shared" si="0"/>
        <v>0</v>
      </c>
    </row>
    <row r="19" spans="1:26" s="14" customFormat="1" ht="12.75" customHeight="1" x14ac:dyDescent="0.25">
      <c r="A19" s="58"/>
      <c r="B19" s="59" t="s">
        <v>48</v>
      </c>
      <c r="C19" s="60">
        <f>SUM(C4:C18)</f>
        <v>50371</v>
      </c>
      <c r="D19" s="60">
        <f t="shared" ref="D19:K19" si="1">SUM(D4:D18)</f>
        <v>53853</v>
      </c>
      <c r="E19" s="60">
        <f t="shared" si="1"/>
        <v>76786</v>
      </c>
      <c r="F19" s="61">
        <f t="shared" si="1"/>
        <v>63547</v>
      </c>
      <c r="G19" s="60">
        <f t="shared" si="1"/>
        <v>77969</v>
      </c>
      <c r="H19" s="62">
        <f t="shared" si="1"/>
        <v>78819</v>
      </c>
      <c r="I19" s="60">
        <f t="shared" si="1"/>
        <v>69131</v>
      </c>
      <c r="J19" s="60">
        <f t="shared" si="1"/>
        <v>71568</v>
      </c>
      <c r="K19" s="60">
        <f t="shared" si="1"/>
        <v>71113</v>
      </c>
      <c r="Z19" s="66">
        <f t="shared" si="0"/>
        <v>1</v>
      </c>
    </row>
    <row r="20" spans="1:26" s="14" customFormat="1" hidden="1" x14ac:dyDescent="0.25">
      <c r="A20" s="63"/>
      <c r="Z20" s="66">
        <f t="shared" si="0"/>
        <v>0</v>
      </c>
    </row>
    <row r="21" spans="1:26" s="14" customFormat="1" x14ac:dyDescent="0.25">
      <c r="Z21" s="66"/>
    </row>
    <row r="22" spans="1:26" s="14" customFormat="1" x14ac:dyDescent="0.25">
      <c r="Z22" s="66"/>
    </row>
    <row r="23" spans="1:26" s="14" customFormat="1" x14ac:dyDescent="0.25">
      <c r="Z23" s="66"/>
    </row>
    <row r="24" spans="1:26" s="14" customFormat="1" x14ac:dyDescent="0.25">
      <c r="Z24" s="66"/>
    </row>
    <row r="25" spans="1:26" s="14" customFormat="1" x14ac:dyDescent="0.25">
      <c r="Z25" s="66"/>
    </row>
    <row r="26" spans="1:26" s="14" customFormat="1" x14ac:dyDescent="0.25">
      <c r="Z26" s="66"/>
    </row>
    <row r="27" spans="1:26" s="14" customFormat="1" x14ac:dyDescent="0.25">
      <c r="Z27" s="66"/>
    </row>
    <row r="28" spans="1:26" s="14" customFormat="1" x14ac:dyDescent="0.25">
      <c r="Z28" s="66"/>
    </row>
    <row r="29" spans="1:26" s="14" customFormat="1" x14ac:dyDescent="0.25">
      <c r="Z29" s="66"/>
    </row>
    <row r="30" spans="1:26" s="14" customFormat="1" x14ac:dyDescent="0.25">
      <c r="Z30" s="66"/>
    </row>
    <row r="31" spans="1:26" s="14" customFormat="1" x14ac:dyDescent="0.25"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  <row r="244" spans="26:26" s="14" customFormat="1" x14ac:dyDescent="0.25">
      <c r="Z244" s="65"/>
    </row>
    <row r="245" spans="26:26" s="14" customFormat="1" x14ac:dyDescent="0.25">
      <c r="Z245" s="65"/>
    </row>
    <row r="246" spans="26:26" s="14" customFormat="1" x14ac:dyDescent="0.25">
      <c r="Z246" s="65"/>
    </row>
    <row r="247" spans="26:26" s="14" customFormat="1" x14ac:dyDescent="0.25">
      <c r="Z247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16384" width="9.140625" style="64"/>
  </cols>
  <sheetData>
    <row r="1" spans="1:27" s="4" customFormat="1" ht="15.75" customHeight="1" x14ac:dyDescent="0.2">
      <c r="A1" s="1" t="s">
        <v>180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40">
        <f>SUM(C5:C7)</f>
        <v>5148</v>
      </c>
      <c r="D4" s="40">
        <f t="shared" ref="D4:K4" si="0">SUM(D5:D7)</f>
        <v>2115</v>
      </c>
      <c r="E4" s="40">
        <f t="shared" si="0"/>
        <v>11495</v>
      </c>
      <c r="F4" s="41">
        <f t="shared" si="0"/>
        <v>10062</v>
      </c>
      <c r="G4" s="40">
        <f t="shared" si="0"/>
        <v>9912</v>
      </c>
      <c r="H4" s="42">
        <f t="shared" si="0"/>
        <v>10634</v>
      </c>
      <c r="I4" s="40">
        <f t="shared" si="0"/>
        <v>8625</v>
      </c>
      <c r="J4" s="40">
        <f t="shared" si="0"/>
        <v>10101</v>
      </c>
      <c r="K4" s="40">
        <f t="shared" si="0"/>
        <v>10139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2889</v>
      </c>
      <c r="D5" s="28">
        <v>788</v>
      </c>
      <c r="E5" s="28">
        <v>4216</v>
      </c>
      <c r="F5" s="27">
        <v>4803</v>
      </c>
      <c r="G5" s="28">
        <v>5003</v>
      </c>
      <c r="H5" s="29">
        <v>5053</v>
      </c>
      <c r="I5" s="28">
        <v>4885</v>
      </c>
      <c r="J5" s="28">
        <v>4953</v>
      </c>
      <c r="K5" s="29">
        <v>5799</v>
      </c>
      <c r="AA5" s="30">
        <v>4</v>
      </c>
    </row>
    <row r="6" spans="1:27" s="14" customFormat="1" ht="12.75" customHeight="1" x14ac:dyDescent="0.25">
      <c r="A6" s="31"/>
      <c r="B6" s="26" t="s">
        <v>16</v>
      </c>
      <c r="C6" s="32">
        <v>2259</v>
      </c>
      <c r="D6" s="33">
        <v>1327</v>
      </c>
      <c r="E6" s="33">
        <v>7279</v>
      </c>
      <c r="F6" s="32">
        <v>5259</v>
      </c>
      <c r="G6" s="33">
        <v>4909</v>
      </c>
      <c r="H6" s="34">
        <v>5581</v>
      </c>
      <c r="I6" s="33">
        <v>3740</v>
      </c>
      <c r="J6" s="33">
        <v>5148</v>
      </c>
      <c r="K6" s="34">
        <v>4340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45223</v>
      </c>
      <c r="D8" s="40">
        <f t="shared" ref="D8:K8" si="1">SUM(D9:D15)</f>
        <v>51738</v>
      </c>
      <c r="E8" s="40">
        <f t="shared" si="1"/>
        <v>65291</v>
      </c>
      <c r="F8" s="41">
        <f t="shared" si="1"/>
        <v>53485</v>
      </c>
      <c r="G8" s="40">
        <f t="shared" si="1"/>
        <v>68057</v>
      </c>
      <c r="H8" s="42">
        <f t="shared" si="1"/>
        <v>68185</v>
      </c>
      <c r="I8" s="40">
        <f t="shared" si="1"/>
        <v>60506</v>
      </c>
      <c r="J8" s="40">
        <f t="shared" si="1"/>
        <v>61467</v>
      </c>
      <c r="K8" s="40">
        <f t="shared" si="1"/>
        <v>60974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25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26</v>
      </c>
      <c r="C14" s="32">
        <v>45223</v>
      </c>
      <c r="D14" s="33">
        <v>51738</v>
      </c>
      <c r="E14" s="33">
        <v>65291</v>
      </c>
      <c r="F14" s="32">
        <v>53485</v>
      </c>
      <c r="G14" s="33">
        <v>68057</v>
      </c>
      <c r="H14" s="34">
        <v>68185</v>
      </c>
      <c r="I14" s="33">
        <v>60506</v>
      </c>
      <c r="J14" s="33">
        <v>61467</v>
      </c>
      <c r="K14" s="34">
        <v>60974</v>
      </c>
    </row>
    <row r="15" spans="1:27" s="14" customFormat="1" ht="12.75" customHeight="1" x14ac:dyDescent="0.25">
      <c r="A15" s="25"/>
      <c r="B15" s="26" t="s">
        <v>27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0</v>
      </c>
      <c r="D16" s="40">
        <f t="shared" ref="D16:K16" si="2">SUM(D17:D23)</f>
        <v>0</v>
      </c>
      <c r="E16" s="40">
        <f t="shared" si="2"/>
        <v>0</v>
      </c>
      <c r="F16" s="41">
        <f t="shared" si="2"/>
        <v>0</v>
      </c>
      <c r="G16" s="40">
        <f t="shared" si="2"/>
        <v>0</v>
      </c>
      <c r="H16" s="42">
        <f t="shared" si="2"/>
        <v>0</v>
      </c>
      <c r="I16" s="40">
        <f t="shared" si="2"/>
        <v>0</v>
      </c>
      <c r="J16" s="40">
        <f t="shared" si="2"/>
        <v>0</v>
      </c>
      <c r="K16" s="40">
        <f t="shared" si="2"/>
        <v>0</v>
      </c>
    </row>
    <row r="17" spans="1:11" s="14" customFormat="1" ht="12.75" customHeight="1" x14ac:dyDescent="0.25">
      <c r="A17" s="25"/>
      <c r="B17" s="26" t="s">
        <v>29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30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35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36</v>
      </c>
      <c r="C24" s="40">
        <v>0</v>
      </c>
      <c r="D24" s="40">
        <v>0</v>
      </c>
      <c r="E24" s="40">
        <v>0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76" t="s">
        <v>51</v>
      </c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58"/>
      <c r="B26" s="59" t="s">
        <v>37</v>
      </c>
      <c r="C26" s="60">
        <f>+C4+C8+C16+C24</f>
        <v>50371</v>
      </c>
      <c r="D26" s="60">
        <f t="shared" ref="D26:K26" si="3">+D4+D8+D16+D24</f>
        <v>53853</v>
      </c>
      <c r="E26" s="60">
        <f t="shared" si="3"/>
        <v>76786</v>
      </c>
      <c r="F26" s="61">
        <f t="shared" si="3"/>
        <v>63547</v>
      </c>
      <c r="G26" s="60">
        <f t="shared" si="3"/>
        <v>77969</v>
      </c>
      <c r="H26" s="62">
        <f t="shared" si="3"/>
        <v>78819</v>
      </c>
      <c r="I26" s="60">
        <f t="shared" si="3"/>
        <v>69131</v>
      </c>
      <c r="J26" s="60">
        <f t="shared" si="3"/>
        <v>71568</v>
      </c>
      <c r="K26" s="60">
        <f t="shared" si="3"/>
        <v>71113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181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25"/>
      <c r="B4" s="75" t="s">
        <v>161</v>
      </c>
      <c r="C4" s="33">
        <v>7628</v>
      </c>
      <c r="D4" s="33">
        <v>10127</v>
      </c>
      <c r="E4" s="33">
        <v>11364</v>
      </c>
      <c r="F4" s="27">
        <v>13431</v>
      </c>
      <c r="G4" s="28">
        <v>13581</v>
      </c>
      <c r="H4" s="29">
        <v>12331</v>
      </c>
      <c r="I4" s="33">
        <v>13789</v>
      </c>
      <c r="J4" s="33">
        <v>14721</v>
      </c>
      <c r="K4" s="33">
        <v>16260</v>
      </c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75" t="s">
        <v>162</v>
      </c>
      <c r="C5" s="33">
        <v>5124</v>
      </c>
      <c r="D5" s="33">
        <v>5471</v>
      </c>
      <c r="E5" s="33">
        <v>7536</v>
      </c>
      <c r="F5" s="32">
        <v>5700</v>
      </c>
      <c r="G5" s="33">
        <v>7300</v>
      </c>
      <c r="H5" s="34">
        <v>7150</v>
      </c>
      <c r="I5" s="33">
        <v>9909</v>
      </c>
      <c r="J5" s="33">
        <v>9122</v>
      </c>
      <c r="K5" s="33">
        <v>9987</v>
      </c>
      <c r="Z5" s="66">
        <f t="shared" si="0"/>
        <v>1</v>
      </c>
      <c r="AA5" s="30">
        <v>5</v>
      </c>
    </row>
    <row r="6" spans="1:27" s="14" customFormat="1" ht="12.75" customHeight="1" x14ac:dyDescent="0.25">
      <c r="A6" s="25"/>
      <c r="B6" s="75" t="s">
        <v>163</v>
      </c>
      <c r="C6" s="33">
        <v>13199</v>
      </c>
      <c r="D6" s="33">
        <v>16554</v>
      </c>
      <c r="E6" s="33">
        <v>14224</v>
      </c>
      <c r="F6" s="32">
        <v>15137</v>
      </c>
      <c r="G6" s="33">
        <v>15817</v>
      </c>
      <c r="H6" s="34">
        <v>14630</v>
      </c>
      <c r="I6" s="33">
        <v>16366</v>
      </c>
      <c r="J6" s="33">
        <v>17582</v>
      </c>
      <c r="K6" s="33">
        <v>18006</v>
      </c>
      <c r="Z6" s="66">
        <f t="shared" si="0"/>
        <v>1</v>
      </c>
      <c r="AA6" s="24" t="s">
        <v>17</v>
      </c>
    </row>
    <row r="7" spans="1:27" s="14" customFormat="1" ht="12.75" customHeight="1" x14ac:dyDescent="0.25">
      <c r="A7" s="25"/>
      <c r="B7" s="75" t="s">
        <v>164</v>
      </c>
      <c r="C7" s="33">
        <v>4383</v>
      </c>
      <c r="D7" s="33">
        <v>3357</v>
      </c>
      <c r="E7" s="33">
        <v>4107</v>
      </c>
      <c r="F7" s="32">
        <v>3590</v>
      </c>
      <c r="G7" s="33">
        <v>4190</v>
      </c>
      <c r="H7" s="34">
        <v>4420</v>
      </c>
      <c r="I7" s="33">
        <v>3874</v>
      </c>
      <c r="J7" s="33">
        <v>3799</v>
      </c>
      <c r="K7" s="33">
        <v>4314</v>
      </c>
      <c r="Z7" s="66">
        <f t="shared" si="0"/>
        <v>1</v>
      </c>
      <c r="AA7" s="30">
        <v>1</v>
      </c>
    </row>
    <row r="8" spans="1:27" s="14" customFormat="1" ht="12.75" customHeight="1" x14ac:dyDescent="0.25">
      <c r="A8" s="25"/>
      <c r="B8" s="75" t="s">
        <v>165</v>
      </c>
      <c r="C8" s="33">
        <v>2135</v>
      </c>
      <c r="D8" s="33">
        <v>2168</v>
      </c>
      <c r="E8" s="33">
        <v>3800</v>
      </c>
      <c r="F8" s="32">
        <v>2808</v>
      </c>
      <c r="G8" s="33">
        <v>2958</v>
      </c>
      <c r="H8" s="34">
        <v>4558</v>
      </c>
      <c r="I8" s="33">
        <v>3269</v>
      </c>
      <c r="J8" s="33">
        <v>3161</v>
      </c>
      <c r="K8" s="33">
        <v>3548</v>
      </c>
      <c r="Z8" s="66">
        <f t="shared" si="0"/>
        <v>1</v>
      </c>
      <c r="AA8" s="24" t="s">
        <v>20</v>
      </c>
    </row>
    <row r="9" spans="1:27" s="14" customFormat="1" ht="12.75" customHeight="1" x14ac:dyDescent="0.25">
      <c r="A9" s="25"/>
      <c r="B9" s="75" t="s">
        <v>166</v>
      </c>
      <c r="C9" s="33">
        <v>5811</v>
      </c>
      <c r="D9" s="33">
        <v>6995</v>
      </c>
      <c r="E9" s="33">
        <v>5524</v>
      </c>
      <c r="F9" s="32">
        <v>5225</v>
      </c>
      <c r="G9" s="33">
        <v>7195</v>
      </c>
      <c r="H9" s="34">
        <v>8232</v>
      </c>
      <c r="I9" s="33">
        <v>6439</v>
      </c>
      <c r="J9" s="33">
        <v>5950</v>
      </c>
      <c r="K9" s="33">
        <v>7476</v>
      </c>
      <c r="Z9" s="66">
        <f t="shared" si="0"/>
        <v>1</v>
      </c>
      <c r="AA9" s="14" t="s">
        <v>51</v>
      </c>
    </row>
    <row r="10" spans="1:27" s="14" customFormat="1" ht="12.75" customHeight="1" x14ac:dyDescent="0.25">
      <c r="A10" s="25"/>
      <c r="B10" s="75" t="s">
        <v>167</v>
      </c>
      <c r="C10" s="33">
        <v>4515</v>
      </c>
      <c r="D10" s="33">
        <v>6251</v>
      </c>
      <c r="E10" s="33">
        <v>6667</v>
      </c>
      <c r="F10" s="32">
        <v>6437</v>
      </c>
      <c r="G10" s="33">
        <v>6487</v>
      </c>
      <c r="H10" s="34">
        <v>7007</v>
      </c>
      <c r="I10" s="33">
        <v>6863</v>
      </c>
      <c r="J10" s="33">
        <v>6900</v>
      </c>
      <c r="K10" s="33">
        <v>7580</v>
      </c>
      <c r="Z10" s="66">
        <f t="shared" si="0"/>
        <v>1</v>
      </c>
    </row>
    <row r="11" spans="1:27" s="14" customFormat="1" ht="12.75" hidden="1" customHeight="1" x14ac:dyDescent="0.25">
      <c r="A11" s="25"/>
      <c r="B11" s="75" t="s">
        <v>51</v>
      </c>
      <c r="C11" s="33"/>
      <c r="D11" s="33"/>
      <c r="E11" s="33"/>
      <c r="F11" s="32"/>
      <c r="G11" s="33"/>
      <c r="H11" s="34"/>
      <c r="I11" s="33"/>
      <c r="J11" s="33"/>
      <c r="K11" s="33"/>
      <c r="Z11" s="66">
        <f t="shared" si="0"/>
        <v>0</v>
      </c>
    </row>
    <row r="12" spans="1:27" s="14" customFormat="1" ht="12.75" hidden="1" customHeight="1" x14ac:dyDescent="0.25">
      <c r="A12" s="25"/>
      <c r="B12" s="75" t="s">
        <v>51</v>
      </c>
      <c r="C12" s="33"/>
      <c r="D12" s="33"/>
      <c r="E12" s="33"/>
      <c r="F12" s="32"/>
      <c r="G12" s="33"/>
      <c r="H12" s="34"/>
      <c r="I12" s="33"/>
      <c r="J12" s="33"/>
      <c r="K12" s="33"/>
      <c r="Z12" s="66">
        <f t="shared" si="0"/>
        <v>0</v>
      </c>
    </row>
    <row r="13" spans="1:27" s="14" customFormat="1" ht="12.75" hidden="1" customHeight="1" x14ac:dyDescent="0.25">
      <c r="A13" s="25"/>
      <c r="B13" s="75" t="s">
        <v>51</v>
      </c>
      <c r="C13" s="33"/>
      <c r="D13" s="33"/>
      <c r="E13" s="33"/>
      <c r="F13" s="32"/>
      <c r="G13" s="33"/>
      <c r="H13" s="34"/>
      <c r="I13" s="33"/>
      <c r="J13" s="33"/>
      <c r="K13" s="33"/>
      <c r="Z13" s="66">
        <f t="shared" si="0"/>
        <v>0</v>
      </c>
    </row>
    <row r="14" spans="1:27" s="14" customFormat="1" ht="12.75" hidden="1" customHeight="1" x14ac:dyDescent="0.25">
      <c r="A14" s="25"/>
      <c r="B14" s="75" t="s">
        <v>51</v>
      </c>
      <c r="C14" s="33"/>
      <c r="D14" s="33"/>
      <c r="E14" s="33"/>
      <c r="F14" s="32"/>
      <c r="G14" s="33"/>
      <c r="H14" s="34"/>
      <c r="I14" s="33"/>
      <c r="J14" s="33"/>
      <c r="K14" s="33"/>
      <c r="Z14" s="66">
        <f t="shared" si="0"/>
        <v>0</v>
      </c>
    </row>
    <row r="15" spans="1:27" s="14" customFormat="1" ht="12.75" hidden="1" customHeight="1" x14ac:dyDescent="0.25">
      <c r="A15" s="25"/>
      <c r="B15" s="75" t="s">
        <v>51</v>
      </c>
      <c r="C15" s="33"/>
      <c r="D15" s="33"/>
      <c r="E15" s="33"/>
      <c r="F15" s="32"/>
      <c r="G15" s="33"/>
      <c r="H15" s="34"/>
      <c r="I15" s="33"/>
      <c r="J15" s="33"/>
      <c r="K15" s="33"/>
      <c r="Z15" s="66">
        <f t="shared" si="0"/>
        <v>0</v>
      </c>
    </row>
    <row r="16" spans="1:27" s="14" customFormat="1" ht="12.75" hidden="1" customHeight="1" x14ac:dyDescent="0.25">
      <c r="A16" s="31"/>
      <c r="B16" s="75" t="s">
        <v>51</v>
      </c>
      <c r="C16" s="33"/>
      <c r="D16" s="33"/>
      <c r="E16" s="33"/>
      <c r="F16" s="32"/>
      <c r="G16" s="33"/>
      <c r="H16" s="34"/>
      <c r="I16" s="33"/>
      <c r="J16" s="33"/>
      <c r="K16" s="33"/>
      <c r="Z16" s="66">
        <f t="shared" si="0"/>
        <v>0</v>
      </c>
    </row>
    <row r="17" spans="1:26" s="14" customFormat="1" ht="12.75" hidden="1" customHeight="1" x14ac:dyDescent="0.25">
      <c r="A17" s="31"/>
      <c r="B17" s="75" t="s">
        <v>51</v>
      </c>
      <c r="C17" s="33"/>
      <c r="D17" s="33"/>
      <c r="E17" s="33"/>
      <c r="F17" s="32"/>
      <c r="G17" s="33"/>
      <c r="H17" s="34"/>
      <c r="I17" s="33"/>
      <c r="J17" s="33"/>
      <c r="K17" s="33"/>
      <c r="Z17" s="66">
        <f t="shared" si="0"/>
        <v>0</v>
      </c>
    </row>
    <row r="18" spans="1:26" s="14" customFormat="1" ht="12.75" hidden="1" customHeight="1" x14ac:dyDescent="0.25">
      <c r="A18" s="25"/>
      <c r="B18" s="75" t="s">
        <v>51</v>
      </c>
      <c r="C18" s="33"/>
      <c r="D18" s="33"/>
      <c r="E18" s="33"/>
      <c r="F18" s="32"/>
      <c r="G18" s="33"/>
      <c r="H18" s="34"/>
      <c r="I18" s="33"/>
      <c r="J18" s="33"/>
      <c r="K18" s="33"/>
      <c r="Z18" s="66">
        <f t="shared" si="0"/>
        <v>0</v>
      </c>
    </row>
    <row r="19" spans="1:26" s="14" customFormat="1" ht="12.75" customHeight="1" x14ac:dyDescent="0.25">
      <c r="A19" s="58"/>
      <c r="B19" s="59" t="s">
        <v>48</v>
      </c>
      <c r="C19" s="60">
        <f>SUM(C4:C18)</f>
        <v>42795</v>
      </c>
      <c r="D19" s="60">
        <f t="shared" ref="D19:K19" si="1">SUM(D4:D18)</f>
        <v>50923</v>
      </c>
      <c r="E19" s="60">
        <f t="shared" si="1"/>
        <v>53222</v>
      </c>
      <c r="F19" s="61">
        <f t="shared" si="1"/>
        <v>52328</v>
      </c>
      <c r="G19" s="60">
        <f t="shared" si="1"/>
        <v>57528</v>
      </c>
      <c r="H19" s="62">
        <f t="shared" si="1"/>
        <v>58328</v>
      </c>
      <c r="I19" s="60">
        <f t="shared" si="1"/>
        <v>60509</v>
      </c>
      <c r="J19" s="60">
        <f t="shared" si="1"/>
        <v>61235</v>
      </c>
      <c r="K19" s="60">
        <f t="shared" si="1"/>
        <v>67171</v>
      </c>
      <c r="Z19" s="66">
        <f t="shared" si="0"/>
        <v>1</v>
      </c>
    </row>
    <row r="20" spans="1:26" s="14" customFormat="1" hidden="1" x14ac:dyDescent="0.25">
      <c r="A20" s="63"/>
      <c r="Z20" s="66">
        <f t="shared" si="0"/>
        <v>0</v>
      </c>
    </row>
    <row r="21" spans="1:26" s="14" customFormat="1" x14ac:dyDescent="0.25">
      <c r="Z21" s="66"/>
    </row>
    <row r="22" spans="1:26" s="14" customFormat="1" x14ac:dyDescent="0.25">
      <c r="Z22" s="66"/>
    </row>
    <row r="23" spans="1:26" s="14" customFormat="1" x14ac:dyDescent="0.25">
      <c r="Z23" s="66"/>
    </row>
    <row r="24" spans="1:26" s="14" customFormat="1" x14ac:dyDescent="0.25">
      <c r="Z24" s="66"/>
    </row>
    <row r="25" spans="1:26" s="14" customFormat="1" x14ac:dyDescent="0.25">
      <c r="Z25" s="66"/>
    </row>
    <row r="26" spans="1:26" s="14" customFormat="1" x14ac:dyDescent="0.25">
      <c r="Z26" s="66"/>
    </row>
    <row r="27" spans="1:26" s="14" customFormat="1" x14ac:dyDescent="0.25">
      <c r="Z27" s="66"/>
    </row>
    <row r="28" spans="1:26" s="14" customFormat="1" x14ac:dyDescent="0.25">
      <c r="Z28" s="66"/>
    </row>
    <row r="29" spans="1:26" s="14" customFormat="1" x14ac:dyDescent="0.25">
      <c r="Z29" s="66"/>
    </row>
    <row r="30" spans="1:26" s="14" customFormat="1" x14ac:dyDescent="0.25">
      <c r="Z30" s="66"/>
    </row>
    <row r="31" spans="1:26" s="14" customFormat="1" x14ac:dyDescent="0.25"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  <row r="244" spans="26:26" s="14" customFormat="1" x14ac:dyDescent="0.25">
      <c r="Z244" s="65"/>
    </row>
    <row r="245" spans="26:26" s="14" customFormat="1" x14ac:dyDescent="0.25">
      <c r="Z245" s="65"/>
    </row>
    <row r="246" spans="26:26" s="14" customFormat="1" x14ac:dyDescent="0.25">
      <c r="Z246" s="65"/>
    </row>
    <row r="247" spans="26:26" s="14" customFormat="1" x14ac:dyDescent="0.25">
      <c r="Z247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16384" width="9.140625" style="64"/>
  </cols>
  <sheetData>
    <row r="1" spans="1:27" s="4" customFormat="1" ht="15.75" customHeight="1" x14ac:dyDescent="0.2">
      <c r="A1" s="1" t="s">
        <v>182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40">
        <f>SUM(C5:C7)</f>
        <v>42795</v>
      </c>
      <c r="D4" s="40">
        <f t="shared" ref="D4:K4" si="0">SUM(D5:D7)</f>
        <v>50923</v>
      </c>
      <c r="E4" s="40">
        <f t="shared" si="0"/>
        <v>53041</v>
      </c>
      <c r="F4" s="41">
        <f t="shared" si="0"/>
        <v>52328</v>
      </c>
      <c r="G4" s="40">
        <f t="shared" si="0"/>
        <v>57528</v>
      </c>
      <c r="H4" s="42">
        <f t="shared" si="0"/>
        <v>58328</v>
      </c>
      <c r="I4" s="40">
        <f t="shared" si="0"/>
        <v>60509</v>
      </c>
      <c r="J4" s="40">
        <f t="shared" si="0"/>
        <v>61235</v>
      </c>
      <c r="K4" s="40">
        <f t="shared" si="0"/>
        <v>67171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31163</v>
      </c>
      <c r="D5" s="28">
        <v>38279</v>
      </c>
      <c r="E5" s="28">
        <v>41067</v>
      </c>
      <c r="F5" s="27">
        <v>45839</v>
      </c>
      <c r="G5" s="28">
        <v>46689</v>
      </c>
      <c r="H5" s="29">
        <v>45689</v>
      </c>
      <c r="I5" s="28">
        <v>48475</v>
      </c>
      <c r="J5" s="28">
        <v>52140</v>
      </c>
      <c r="K5" s="29">
        <v>54780</v>
      </c>
      <c r="AA5" s="30">
        <v>5</v>
      </c>
    </row>
    <row r="6" spans="1:27" s="14" customFormat="1" ht="12.75" customHeight="1" x14ac:dyDescent="0.25">
      <c r="A6" s="31"/>
      <c r="B6" s="26" t="s">
        <v>16</v>
      </c>
      <c r="C6" s="32">
        <v>11632</v>
      </c>
      <c r="D6" s="33">
        <v>12644</v>
      </c>
      <c r="E6" s="33">
        <v>11974</v>
      </c>
      <c r="F6" s="32">
        <v>6489</v>
      </c>
      <c r="G6" s="33">
        <v>10839</v>
      </c>
      <c r="H6" s="34">
        <v>12639</v>
      </c>
      <c r="I6" s="33">
        <v>12034</v>
      </c>
      <c r="J6" s="33">
        <v>9095</v>
      </c>
      <c r="K6" s="34">
        <v>12391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0</v>
      </c>
      <c r="D8" s="40">
        <f t="shared" ref="D8:K8" si="1">SUM(D9:D15)</f>
        <v>0</v>
      </c>
      <c r="E8" s="40">
        <f t="shared" si="1"/>
        <v>0</v>
      </c>
      <c r="F8" s="41">
        <f t="shared" si="1"/>
        <v>0</v>
      </c>
      <c r="G8" s="40">
        <f t="shared" si="1"/>
        <v>0</v>
      </c>
      <c r="H8" s="42">
        <f t="shared" si="1"/>
        <v>0</v>
      </c>
      <c r="I8" s="40">
        <f t="shared" si="1"/>
        <v>0</v>
      </c>
      <c r="J8" s="40">
        <f t="shared" si="1"/>
        <v>0</v>
      </c>
      <c r="K8" s="40">
        <f t="shared" si="1"/>
        <v>0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25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26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27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0</v>
      </c>
      <c r="D16" s="40">
        <f t="shared" ref="D16:K16" si="2">SUM(D17:D23)</f>
        <v>0</v>
      </c>
      <c r="E16" s="40">
        <f t="shared" si="2"/>
        <v>181</v>
      </c>
      <c r="F16" s="41">
        <f t="shared" si="2"/>
        <v>0</v>
      </c>
      <c r="G16" s="40">
        <f t="shared" si="2"/>
        <v>0</v>
      </c>
      <c r="H16" s="42">
        <f t="shared" si="2"/>
        <v>0</v>
      </c>
      <c r="I16" s="40">
        <f t="shared" si="2"/>
        <v>0</v>
      </c>
      <c r="J16" s="40">
        <f t="shared" si="2"/>
        <v>0</v>
      </c>
      <c r="K16" s="40">
        <f t="shared" si="2"/>
        <v>0</v>
      </c>
    </row>
    <row r="17" spans="1:11" s="14" customFormat="1" ht="12.75" customHeight="1" x14ac:dyDescent="0.25">
      <c r="A17" s="25"/>
      <c r="B17" s="26" t="s">
        <v>29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30</v>
      </c>
      <c r="C18" s="32">
        <v>0</v>
      </c>
      <c r="D18" s="33">
        <v>0</v>
      </c>
      <c r="E18" s="33">
        <v>181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35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36</v>
      </c>
      <c r="C24" s="40">
        <v>0</v>
      </c>
      <c r="D24" s="40">
        <v>0</v>
      </c>
      <c r="E24" s="40">
        <v>0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76" t="s">
        <v>51</v>
      </c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58"/>
      <c r="B26" s="59" t="s">
        <v>37</v>
      </c>
      <c r="C26" s="60">
        <f>+C4+C8+C16+C24</f>
        <v>42795</v>
      </c>
      <c r="D26" s="60">
        <f t="shared" ref="D26:K26" si="3">+D4+D8+D16+D24</f>
        <v>50923</v>
      </c>
      <c r="E26" s="60">
        <f t="shared" si="3"/>
        <v>53222</v>
      </c>
      <c r="F26" s="61">
        <f t="shared" si="3"/>
        <v>52328</v>
      </c>
      <c r="G26" s="60">
        <f t="shared" si="3"/>
        <v>57528</v>
      </c>
      <c r="H26" s="62">
        <f t="shared" si="3"/>
        <v>58328</v>
      </c>
      <c r="I26" s="60">
        <f t="shared" si="3"/>
        <v>60509</v>
      </c>
      <c r="J26" s="60">
        <f t="shared" si="3"/>
        <v>61235</v>
      </c>
      <c r="K26" s="60">
        <f t="shared" si="3"/>
        <v>67171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C.2</vt:lpstr>
      <vt:lpstr>L.3</vt:lpstr>
      <vt:lpstr>L.4</vt:lpstr>
      <vt:lpstr>C.3.1</vt:lpstr>
      <vt:lpstr>C.4.1</vt:lpstr>
      <vt:lpstr>C.3.2</vt:lpstr>
      <vt:lpstr>C.4.2</vt:lpstr>
      <vt:lpstr>C.3.3</vt:lpstr>
      <vt:lpstr>C.4.3</vt:lpstr>
      <vt:lpstr>B.1</vt:lpstr>
      <vt:lpstr>B.2</vt:lpstr>
      <vt:lpstr>B.2.1</vt:lpstr>
      <vt:lpstr>B.2.2</vt:lpstr>
      <vt:lpstr>B.2.3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Jonathan Benjamin</cp:lastModifiedBy>
  <dcterms:created xsi:type="dcterms:W3CDTF">2014-05-29T13:34:03Z</dcterms:created>
  <dcterms:modified xsi:type="dcterms:W3CDTF">2014-06-02T07:26:28Z</dcterms:modified>
</cp:coreProperties>
</file>