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2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1" hidden="1">L.3!$Z$1:$Z$239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K77" i="17" s="1"/>
  <c r="J81" i="17"/>
  <c r="I81" i="17"/>
  <c r="H81" i="17"/>
  <c r="G81" i="17"/>
  <c r="G77" i="17" s="1"/>
  <c r="F81" i="17"/>
  <c r="E81" i="17"/>
  <c r="M78" i="17"/>
  <c r="L78" i="17"/>
  <c r="L77" i="17" s="1"/>
  <c r="K78" i="17"/>
  <c r="J78" i="17"/>
  <c r="J77" i="17" s="1"/>
  <c r="I78" i="17"/>
  <c r="H78" i="17"/>
  <c r="H77" i="17" s="1"/>
  <c r="G78" i="17"/>
  <c r="F78" i="17"/>
  <c r="F77" i="17" s="1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K64" i="17" s="1"/>
  <c r="J68" i="17"/>
  <c r="I68" i="17"/>
  <c r="H68" i="17"/>
  <c r="G68" i="17"/>
  <c r="G64" i="17" s="1"/>
  <c r="F68" i="17"/>
  <c r="E68" i="17"/>
  <c r="M65" i="17"/>
  <c r="L65" i="17"/>
  <c r="L64" i="17" s="1"/>
  <c r="K65" i="17"/>
  <c r="J65" i="17"/>
  <c r="J64" i="17" s="1"/>
  <c r="I65" i="17"/>
  <c r="H65" i="17"/>
  <c r="H64" i="17" s="1"/>
  <c r="G65" i="17"/>
  <c r="F65" i="17"/>
  <c r="F64" i="17" s="1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K52" i="17" s="1"/>
  <c r="K51" i="17" s="1"/>
  <c r="J56" i="17"/>
  <c r="I56" i="17"/>
  <c r="H56" i="17"/>
  <c r="G56" i="17"/>
  <c r="G52" i="17" s="1"/>
  <c r="G51" i="17" s="1"/>
  <c r="F56" i="17"/>
  <c r="E56" i="17"/>
  <c r="M53" i="17"/>
  <c r="L53" i="17"/>
  <c r="L52" i="17" s="1"/>
  <c r="L51" i="17" s="1"/>
  <c r="K53" i="17"/>
  <c r="J53" i="17"/>
  <c r="J52" i="17" s="1"/>
  <c r="I53" i="17"/>
  <c r="H53" i="17"/>
  <c r="H52" i="17" s="1"/>
  <c r="H51" i="17" s="1"/>
  <c r="G53" i="17"/>
  <c r="F53" i="17"/>
  <c r="F52" i="17" s="1"/>
  <c r="E53" i="17"/>
  <c r="M52" i="17"/>
  <c r="M51" i="17" s="1"/>
  <c r="I52" i="17"/>
  <c r="I51" i="17" s="1"/>
  <c r="E52" i="17"/>
  <c r="E51" i="17" s="1"/>
  <c r="M47" i="17"/>
  <c r="L47" i="17"/>
  <c r="K47" i="17"/>
  <c r="K4" i="17" s="1"/>
  <c r="J47" i="17"/>
  <c r="I47" i="17"/>
  <c r="H47" i="17"/>
  <c r="G47" i="17"/>
  <c r="G4" i="17" s="1"/>
  <c r="F47" i="17"/>
  <c r="E47" i="17"/>
  <c r="M8" i="17"/>
  <c r="L8" i="17"/>
  <c r="L4" i="17" s="1"/>
  <c r="K8" i="17"/>
  <c r="J8" i="17"/>
  <c r="I8" i="17"/>
  <c r="H8" i="17"/>
  <c r="H4" i="17" s="1"/>
  <c r="G8" i="17"/>
  <c r="F8" i="17"/>
  <c r="E8" i="17"/>
  <c r="M5" i="17"/>
  <c r="M4" i="17" s="1"/>
  <c r="L5" i="17"/>
  <c r="K5" i="17"/>
  <c r="J5" i="17"/>
  <c r="I5" i="17"/>
  <c r="I4" i="17" s="1"/>
  <c r="I92" i="17" s="1"/>
  <c r="H5" i="17"/>
  <c r="G5" i="17"/>
  <c r="F5" i="17"/>
  <c r="E5" i="17"/>
  <c r="E4" i="17" s="1"/>
  <c r="E92" i="17" s="1"/>
  <c r="J4" i="17"/>
  <c r="F4" i="17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J78" i="16"/>
  <c r="I78" i="16"/>
  <c r="I77" i="16" s="1"/>
  <c r="H78" i="16"/>
  <c r="G78" i="16"/>
  <c r="F78" i="16"/>
  <c r="E78" i="16"/>
  <c r="E77" i="16" s="1"/>
  <c r="K77" i="16"/>
  <c r="J77" i="16"/>
  <c r="G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J65" i="16"/>
  <c r="I65" i="16"/>
  <c r="I64" i="16" s="1"/>
  <c r="H65" i="16"/>
  <c r="G65" i="16"/>
  <c r="F65" i="16"/>
  <c r="E65" i="16"/>
  <c r="E64" i="16" s="1"/>
  <c r="K64" i="16"/>
  <c r="J64" i="16"/>
  <c r="G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K56" i="16"/>
  <c r="J56" i="16"/>
  <c r="I56" i="16"/>
  <c r="H56" i="16"/>
  <c r="H52" i="16" s="1"/>
  <c r="G56" i="16"/>
  <c r="F56" i="16"/>
  <c r="E56" i="16"/>
  <c r="M53" i="16"/>
  <c r="M52" i="16" s="1"/>
  <c r="L53" i="16"/>
  <c r="K53" i="16"/>
  <c r="J53" i="16"/>
  <c r="I53" i="16"/>
  <c r="I52" i="16" s="1"/>
  <c r="H53" i="16"/>
  <c r="G53" i="16"/>
  <c r="F53" i="16"/>
  <c r="E53" i="16"/>
  <c r="E52" i="16" s="1"/>
  <c r="K52" i="16"/>
  <c r="J52" i="16"/>
  <c r="J51" i="16" s="1"/>
  <c r="G52" i="16"/>
  <c r="F52" i="16"/>
  <c r="F51" i="16" s="1"/>
  <c r="K51" i="16"/>
  <c r="G51" i="16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M4" i="16" s="1"/>
  <c r="L8" i="16"/>
  <c r="K8" i="16"/>
  <c r="J8" i="16"/>
  <c r="I8" i="16"/>
  <c r="I4" i="16" s="1"/>
  <c r="H8" i="16"/>
  <c r="G8" i="16"/>
  <c r="F8" i="16"/>
  <c r="E8" i="16"/>
  <c r="E4" i="16" s="1"/>
  <c r="M5" i="16"/>
  <c r="L5" i="16"/>
  <c r="K5" i="16"/>
  <c r="J5" i="16"/>
  <c r="J4" i="16" s="1"/>
  <c r="J92" i="16" s="1"/>
  <c r="I5" i="16"/>
  <c r="H5" i="16"/>
  <c r="G5" i="16"/>
  <c r="F5" i="16"/>
  <c r="F4" i="16" s="1"/>
  <c r="F92" i="16" s="1"/>
  <c r="E5" i="16"/>
  <c r="K4" i="16"/>
  <c r="K92" i="16" s="1"/>
  <c r="G4" i="16"/>
  <c r="G92" i="16" s="1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K78" i="15"/>
  <c r="J78" i="15"/>
  <c r="J77" i="15" s="1"/>
  <c r="I78" i="15"/>
  <c r="H78" i="15"/>
  <c r="G78" i="15"/>
  <c r="F78" i="15"/>
  <c r="F77" i="15" s="1"/>
  <c r="E78" i="15"/>
  <c r="L77" i="15"/>
  <c r="K77" i="15"/>
  <c r="H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M65" i="15"/>
  <c r="L65" i="15"/>
  <c r="K65" i="15"/>
  <c r="J65" i="15"/>
  <c r="J64" i="15" s="1"/>
  <c r="I65" i="15"/>
  <c r="H65" i="15"/>
  <c r="G65" i="15"/>
  <c r="F65" i="15"/>
  <c r="F64" i="15" s="1"/>
  <c r="E65" i="15"/>
  <c r="L64" i="15"/>
  <c r="K64" i="15"/>
  <c r="H64" i="15"/>
  <c r="G64" i="15"/>
  <c r="E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J56" i="15"/>
  <c r="I56" i="15"/>
  <c r="H56" i="15"/>
  <c r="G56" i="15"/>
  <c r="F56" i="15"/>
  <c r="E56" i="15"/>
  <c r="M53" i="15"/>
  <c r="L53" i="15"/>
  <c r="L52" i="15" s="1"/>
  <c r="L51" i="15" s="1"/>
  <c r="K53" i="15"/>
  <c r="J53" i="15"/>
  <c r="J52" i="15" s="1"/>
  <c r="J51" i="15" s="1"/>
  <c r="I53" i="15"/>
  <c r="H53" i="15"/>
  <c r="H52" i="15" s="1"/>
  <c r="H51" i="15" s="1"/>
  <c r="G53" i="15"/>
  <c r="F53" i="15"/>
  <c r="F52" i="15" s="1"/>
  <c r="F51" i="15" s="1"/>
  <c r="E53" i="15"/>
  <c r="M52" i="15"/>
  <c r="M51" i="15" s="1"/>
  <c r="K52" i="15"/>
  <c r="K51" i="15" s="1"/>
  <c r="I52" i="15"/>
  <c r="I51" i="15" s="1"/>
  <c r="G52" i="15"/>
  <c r="G51" i="15" s="1"/>
  <c r="E52" i="15"/>
  <c r="E51" i="15" s="1"/>
  <c r="M47" i="15"/>
  <c r="L47" i="15"/>
  <c r="K47" i="15"/>
  <c r="J47" i="15"/>
  <c r="I47" i="15"/>
  <c r="H47" i="15"/>
  <c r="G47" i="15"/>
  <c r="F47" i="15"/>
  <c r="E47" i="15"/>
  <c r="M8" i="15"/>
  <c r="L8" i="15"/>
  <c r="K8" i="15"/>
  <c r="J8" i="15"/>
  <c r="I8" i="15"/>
  <c r="H8" i="15"/>
  <c r="H4" i="15" s="1"/>
  <c r="G8" i="15"/>
  <c r="F8" i="15"/>
  <c r="E8" i="15"/>
  <c r="M5" i="15"/>
  <c r="M4" i="15" s="1"/>
  <c r="L5" i="15"/>
  <c r="K5" i="15"/>
  <c r="K4" i="15" s="1"/>
  <c r="K92" i="15" s="1"/>
  <c r="J5" i="15"/>
  <c r="I5" i="15"/>
  <c r="I4" i="15" s="1"/>
  <c r="I92" i="15" s="1"/>
  <c r="H5" i="15"/>
  <c r="G5" i="15"/>
  <c r="G4" i="15" s="1"/>
  <c r="F5" i="15"/>
  <c r="E5" i="15"/>
  <c r="E4" i="15" s="1"/>
  <c r="L4" i="15"/>
  <c r="L92" i="15" s="1"/>
  <c r="J4" i="15"/>
  <c r="J92" i="15" s="1"/>
  <c r="F4" i="15"/>
  <c r="M81" i="14"/>
  <c r="L81" i="14"/>
  <c r="L77" i="14" s="1"/>
  <c r="K81" i="14"/>
  <c r="J81" i="14"/>
  <c r="I81" i="14"/>
  <c r="H81" i="14"/>
  <c r="H77" i="14" s="1"/>
  <c r="G81" i="14"/>
  <c r="F81" i="14"/>
  <c r="E81" i="14"/>
  <c r="M78" i="14"/>
  <c r="M77" i="14" s="1"/>
  <c r="L78" i="14"/>
  <c r="K78" i="14"/>
  <c r="K77" i="14" s="1"/>
  <c r="J78" i="14"/>
  <c r="I78" i="14"/>
  <c r="I77" i="14" s="1"/>
  <c r="H78" i="14"/>
  <c r="G78" i="14"/>
  <c r="G77" i="14" s="1"/>
  <c r="F78" i="14"/>
  <c r="E78" i="14"/>
  <c r="E77" i="14" s="1"/>
  <c r="J77" i="14"/>
  <c r="F77" i="14"/>
  <c r="M73" i="14"/>
  <c r="L73" i="14"/>
  <c r="K73" i="14"/>
  <c r="J73" i="14"/>
  <c r="I73" i="14"/>
  <c r="H73" i="14"/>
  <c r="G73" i="14"/>
  <c r="F73" i="14"/>
  <c r="E73" i="14"/>
  <c r="M68" i="14"/>
  <c r="L68" i="14"/>
  <c r="L64" i="14" s="1"/>
  <c r="K68" i="14"/>
  <c r="J68" i="14"/>
  <c r="I68" i="14"/>
  <c r="H68" i="14"/>
  <c r="H64" i="14" s="1"/>
  <c r="G68" i="14"/>
  <c r="F68" i="14"/>
  <c r="E68" i="14"/>
  <c r="M65" i="14"/>
  <c r="M64" i="14" s="1"/>
  <c r="L65" i="14"/>
  <c r="K65" i="14"/>
  <c r="K64" i="14" s="1"/>
  <c r="J65" i="14"/>
  <c r="I65" i="14"/>
  <c r="I64" i="14" s="1"/>
  <c r="H65" i="14"/>
  <c r="G65" i="14"/>
  <c r="G64" i="14" s="1"/>
  <c r="F65" i="14"/>
  <c r="E65" i="14"/>
  <c r="E64" i="14" s="1"/>
  <c r="J64" i="14"/>
  <c r="F64" i="14"/>
  <c r="M59" i="14"/>
  <c r="L59" i="14"/>
  <c r="K59" i="14"/>
  <c r="J59" i="14"/>
  <c r="I59" i="14"/>
  <c r="H59" i="14"/>
  <c r="G59" i="14"/>
  <c r="F59" i="14"/>
  <c r="E59" i="14"/>
  <c r="M56" i="14"/>
  <c r="L56" i="14"/>
  <c r="L52" i="14" s="1"/>
  <c r="L51" i="14" s="1"/>
  <c r="K56" i="14"/>
  <c r="J56" i="14"/>
  <c r="I56" i="14"/>
  <c r="H56" i="14"/>
  <c r="H52" i="14" s="1"/>
  <c r="H51" i="14" s="1"/>
  <c r="G56" i="14"/>
  <c r="F56" i="14"/>
  <c r="E56" i="14"/>
  <c r="M53" i="14"/>
  <c r="M52" i="14" s="1"/>
  <c r="M51" i="14" s="1"/>
  <c r="L53" i="14"/>
  <c r="K53" i="14"/>
  <c r="K52" i="14" s="1"/>
  <c r="K51" i="14" s="1"/>
  <c r="J53" i="14"/>
  <c r="I53" i="14"/>
  <c r="I52" i="14" s="1"/>
  <c r="I51" i="14" s="1"/>
  <c r="H53" i="14"/>
  <c r="G53" i="14"/>
  <c r="G52" i="14" s="1"/>
  <c r="G51" i="14" s="1"/>
  <c r="F53" i="14"/>
  <c r="E53" i="14"/>
  <c r="E52" i="14" s="1"/>
  <c r="E51" i="14" s="1"/>
  <c r="J52" i="14"/>
  <c r="J51" i="14" s="1"/>
  <c r="F52" i="14"/>
  <c r="F51" i="14" s="1"/>
  <c r="M47" i="14"/>
  <c r="L47" i="14"/>
  <c r="K47" i="14"/>
  <c r="J47" i="14"/>
  <c r="I47" i="14"/>
  <c r="H47" i="14"/>
  <c r="G47" i="14"/>
  <c r="F47" i="14"/>
  <c r="E47" i="14"/>
  <c r="M8" i="14"/>
  <c r="M4" i="14" s="1"/>
  <c r="L8" i="14"/>
  <c r="K8" i="14"/>
  <c r="J8" i="14"/>
  <c r="I8" i="14"/>
  <c r="I4" i="14" s="1"/>
  <c r="H8" i="14"/>
  <c r="G8" i="14"/>
  <c r="F8" i="14"/>
  <c r="E8" i="14"/>
  <c r="E4" i="14" s="1"/>
  <c r="M5" i="14"/>
  <c r="L5" i="14"/>
  <c r="L4" i="14" s="1"/>
  <c r="L92" i="14" s="1"/>
  <c r="K5" i="14"/>
  <c r="J5" i="14"/>
  <c r="J4" i="14" s="1"/>
  <c r="J92" i="14" s="1"/>
  <c r="I5" i="14"/>
  <c r="H5" i="14"/>
  <c r="H4" i="14" s="1"/>
  <c r="H92" i="14" s="1"/>
  <c r="G5" i="14"/>
  <c r="F5" i="14"/>
  <c r="F4" i="14" s="1"/>
  <c r="E5" i="14"/>
  <c r="K4" i="14"/>
  <c r="K92" i="14" s="1"/>
  <c r="G4" i="14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L9" i="13" s="1"/>
  <c r="L40" i="13" s="1"/>
  <c r="K10" i="13"/>
  <c r="J10" i="13"/>
  <c r="J9" i="13" s="1"/>
  <c r="I10" i="13"/>
  <c r="H10" i="13"/>
  <c r="H9" i="13" s="1"/>
  <c r="H40" i="13" s="1"/>
  <c r="G10" i="13"/>
  <c r="F10" i="13"/>
  <c r="F9" i="13" s="1"/>
  <c r="E10" i="13"/>
  <c r="M9" i="13"/>
  <c r="K9" i="13"/>
  <c r="I9" i="13"/>
  <c r="G9" i="13"/>
  <c r="E9" i="13"/>
  <c r="M4" i="13"/>
  <c r="M40" i="13" s="1"/>
  <c r="L4" i="13"/>
  <c r="K4" i="13"/>
  <c r="K40" i="13" s="1"/>
  <c r="J4" i="13"/>
  <c r="I4" i="13"/>
  <c r="I40" i="13" s="1"/>
  <c r="H4" i="13"/>
  <c r="G4" i="13"/>
  <c r="G40" i="13" s="1"/>
  <c r="F4" i="13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J26" i="5"/>
  <c r="J30" i="5" s="1"/>
  <c r="F26" i="5"/>
  <c r="F30" i="5" s="1"/>
  <c r="Z20" i="5"/>
  <c r="K20" i="5"/>
  <c r="K26" i="5" s="1"/>
  <c r="K30" i="5" s="1"/>
  <c r="J20" i="5"/>
  <c r="I20" i="5"/>
  <c r="I26" i="5" s="1"/>
  <c r="I30" i="5" s="1"/>
  <c r="H20" i="5"/>
  <c r="H26" i="5" s="1"/>
  <c r="H30" i="5" s="1"/>
  <c r="G20" i="5"/>
  <c r="G26" i="5" s="1"/>
  <c r="G30" i="5" s="1"/>
  <c r="F20" i="5"/>
  <c r="E20" i="5"/>
  <c r="E26" i="5" s="1"/>
  <c r="E30" i="5" s="1"/>
  <c r="D20" i="5"/>
  <c r="D26" i="5" s="1"/>
  <c r="D30" i="5" s="1"/>
  <c r="C20" i="5"/>
  <c r="C26" i="5" s="1"/>
  <c r="C30" i="5" s="1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J30" i="4" s="1"/>
  <c r="F26" i="4"/>
  <c r="F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H26" i="4" s="1"/>
  <c r="H30" i="4" s="1"/>
  <c r="G8" i="4"/>
  <c r="F8" i="4"/>
  <c r="E8" i="4"/>
  <c r="D8" i="4"/>
  <c r="D26" i="4" s="1"/>
  <c r="D30" i="4" s="1"/>
  <c r="C8" i="4"/>
  <c r="K4" i="4"/>
  <c r="K26" i="4" s="1"/>
  <c r="K30" i="4" s="1"/>
  <c r="J4" i="4"/>
  <c r="I4" i="4"/>
  <c r="I26" i="4" s="1"/>
  <c r="I30" i="4" s="1"/>
  <c r="H4" i="4"/>
  <c r="G4" i="4"/>
  <c r="G26" i="4" s="1"/>
  <c r="G30" i="4" s="1"/>
  <c r="F4" i="4"/>
  <c r="E4" i="4"/>
  <c r="E26" i="4" s="1"/>
  <c r="E30" i="4" s="1"/>
  <c r="D4" i="4"/>
  <c r="C4" i="4"/>
  <c r="C26" i="4" s="1"/>
  <c r="C30" i="4" s="1"/>
  <c r="G92" i="14" l="1"/>
  <c r="G92" i="15"/>
  <c r="M92" i="17"/>
  <c r="H92" i="17"/>
  <c r="L92" i="17"/>
  <c r="G92" i="17"/>
  <c r="K92" i="17"/>
  <c r="E92" i="15"/>
  <c r="M92" i="15"/>
  <c r="H92" i="15"/>
  <c r="M92" i="16"/>
  <c r="E51" i="16"/>
  <c r="E92" i="16" s="1"/>
  <c r="I51" i="16"/>
  <c r="I92" i="16" s="1"/>
  <c r="M51" i="16"/>
  <c r="H51" i="16"/>
  <c r="H92" i="16" s="1"/>
  <c r="L51" i="16"/>
  <c r="L92" i="16" s="1"/>
  <c r="F92" i="17"/>
  <c r="F40" i="13"/>
  <c r="J40" i="13"/>
  <c r="F92" i="14"/>
  <c r="E92" i="14"/>
  <c r="I92" i="14"/>
  <c r="M92" i="14"/>
  <c r="F92" i="15"/>
  <c r="J92" i="17"/>
  <c r="F51" i="17"/>
  <c r="J51" i="17"/>
</calcChain>
</file>

<file path=xl/sharedStrings.xml><?xml version="1.0" encoding="utf-8"?>
<sst xmlns="http://schemas.openxmlformats.org/spreadsheetml/2006/main" count="6501" uniqueCount="183">
  <si>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</si>
  <si>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</si>
  <si>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</si>
  <si>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</si>
  <si>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</si>
  <si>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</si>
  <si>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</si>
  <si>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</si>
  <si>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</si>
  <si>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</si>
  <si>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</si>
  <si>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</si>
  <si>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</si>
  <si>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</si>
  <si>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</si>
  <si>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</si>
  <si>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</si>
  <si>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</si>
  <si>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</si>
  <si>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</si>
  <si>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</si>
  <si>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</si>
  <si>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</si>
  <si>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</si>
  <si>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</si>
  <si>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</si>
  <si>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</si>
  <si>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</si>
  <si>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</si>
  <si>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</si>
  <si>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</si>
  <si>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</si>
  <si>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</si>
  <si>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</si>
  <si>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</si>
  <si>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</si>
  <si>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</si>
  <si>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</si>
  <si>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</si>
  <si>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</si>
  <si>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</si>
  <si>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</si>
  <si>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</si>
  <si>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</si>
  <si>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</si>
  <si>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</si>
  <si>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</si>
  <si>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</si>
  <si>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</si>
  <si>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</si>
  <si>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</si>
  <si>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</si>
  <si>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</si>
  <si>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</si>
  <si>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</si>
  <si>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</si>
  <si>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</si>
  <si>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</si>
  <si>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</si>
  <si>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</si>
  <si>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</si>
  <si>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</si>
  <si>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</si>
  <si>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</si>
  <si>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</si>
  <si>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</si>
  <si>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</si>
  <si>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</si>
  <si>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</si>
  <si>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</si>
  <si>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</si>
  <si>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</si>
  <si>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</si>
  <si>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</si>
  <si>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</si>
  <si>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</si>
  <si>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</si>
  <si>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</si>
  <si>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</si>
  <si>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</si>
  <si>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</si>
  <si>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</si>
  <si>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</si>
  <si>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</si>
  <si>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</si>
  <si>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</si>
  <si>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</si>
  <si>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</si>
  <si>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</si>
  <si>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</si>
  <si>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</si>
  <si>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</si>
  <si>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</si>
  <si>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</si>
  <si>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</si>
  <si>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</si>
  <si>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</si>
  <si>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</si>
  <si>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</si>
  <si>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</si>
  <si>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</si>
  <si>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</si>
  <si>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</si>
  <si>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</si>
  <si>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</si>
  <si>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</si>
  <si>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</si>
  <si>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</si>
  <si>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</si>
  <si>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</si>
  <si>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</si>
  <si>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</si>
  <si>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</si>
  <si>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</si>
  <si>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</si>
  <si>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</si>
  <si>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</si>
  <si>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</si>
  <si>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</si>
  <si>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</si>
  <si>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</si>
  <si>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</si>
  <si>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</si>
  <si>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</si>
  <si>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</si>
  <si>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</si>
  <si>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</si>
  <si>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</si>
  <si>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</si>
  <si>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</si>
  <si>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</si>
  <si>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</si>
  <si>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</si>
  <si>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</si>
  <si>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</si>
  <si>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</si>
  <si>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</si>
  <si>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</si>
  <si>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</si>
  <si>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</si>
  <si>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</si>
  <si>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</si>
  <si>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</si>
  <si>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</si>
  <si>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</si>
  <si>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</si>
  <si>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Administration</t>
  </si>
  <si>
    <t>2. Facilities For Members And Political Parties</t>
  </si>
  <si>
    <t>3. Parliamentary Services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</si>
  <si>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</si>
  <si>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</si>
  <si>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</si>
  <si>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</si>
  <si>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</si>
  <si>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Table B.2: Payments and estimates by economic classification: Administration</t>
  </si>
  <si>
    <t>1. Office Of The Speaker</t>
  </si>
  <si>
    <t>2. Office Of The Secretary</t>
  </si>
  <si>
    <t>3. Financial Management</t>
  </si>
  <si>
    <t>4. Corporate Services</t>
  </si>
  <si>
    <t>5. Internal Audit</t>
  </si>
  <si>
    <t>6. Safety</t>
  </si>
  <si>
    <t>1. Library, Research And Information Services</t>
  </si>
  <si>
    <t>2. House Proceedings</t>
  </si>
  <si>
    <t>3. Committee Services</t>
  </si>
  <si>
    <t>4. Legal Services</t>
  </si>
  <si>
    <t>5. Ncop</t>
  </si>
  <si>
    <t>6. Public Participation And Petitions</t>
  </si>
  <si>
    <t>7. Hansard And Language Services</t>
  </si>
  <si>
    <t>1. Facilities For Members And Political Parties</t>
  </si>
  <si>
    <t>2. Political Support Services</t>
  </si>
  <si>
    <t>Table B.1: Specification of receipts: Provincial Legislature</t>
  </si>
  <si>
    <t>Table B.2: Payments and estimates by economic classification: Provincial Legislature</t>
  </si>
  <si>
    <t>Table B.2: Payments and estimates by economic classification: Facilities For Members And Political Parties</t>
  </si>
  <si>
    <t>Table B.2: Payments and estimates by economic classification: Parliamentary Services</t>
  </si>
  <si>
    <t>Table 2.1(a) : Summary of departmental receipts collection</t>
  </si>
  <si>
    <t>Table 2.1(b) : Summary of payments and estimates by programme: Provincial Legislature</t>
  </si>
  <si>
    <t>Table 2.1(c) : Summary of provincial payments and estimates by economic classification: Provincial Legislature</t>
  </si>
  <si>
    <t>Table 2.2(a) : Summary of payments and estimates by sub-programme: Administration</t>
  </si>
  <si>
    <t>Table 2.2(b) : Summary of payments and estimates by economic classification: Administration</t>
  </si>
  <si>
    <t>Table 2.3(a) : Summary of payments and estimates by sub-programme: Facilities For Members And Political Parties</t>
  </si>
  <si>
    <t>Table 2.3(b) : Summary of payments and estimates by economic classification: Facilities For Members And Political Parties</t>
  </si>
  <si>
    <t>Table 2.4(a) : Summary of payments and estimates by sub-programme: Parliamentary Services</t>
  </si>
  <si>
    <t>Table 2.4(b) : Summary of payments and estimates by economic classification: Parliamentary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</si>
</sst>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1031</v>
      </c>
      <c r="D9" s="33">
        <v>151</v>
      </c>
      <c r="E9" s="33">
        <v>88</v>
      </c>
      <c r="F9" s="32">
        <v>62</v>
      </c>
      <c r="G9" s="33">
        <v>62</v>
      </c>
      <c r="H9" s="34">
        <v>62</v>
      </c>
      <c r="I9" s="33">
        <v>75</v>
      </c>
      <c r="J9" s="33">
        <v>83</v>
      </c>
      <c r="K9" s="33">
        <v>87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113</v>
      </c>
      <c r="D13" s="33">
        <v>528</v>
      </c>
      <c r="E13" s="33">
        <v>112</v>
      </c>
      <c r="F13" s="32">
        <v>130</v>
      </c>
      <c r="G13" s="33">
        <v>130</v>
      </c>
      <c r="H13" s="34">
        <v>130</v>
      </c>
      <c r="I13" s="33">
        <v>105</v>
      </c>
      <c r="J13" s="33">
        <v>0</v>
      </c>
      <c r="K13" s="33">
        <v>0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0</v>
      </c>
      <c r="D14" s="36">
        <v>0</v>
      </c>
      <c r="E14" s="36">
        <v>123</v>
      </c>
      <c r="F14" s="35">
        <v>65</v>
      </c>
      <c r="G14" s="36">
        <v>65</v>
      </c>
      <c r="H14" s="37">
        <v>65</v>
      </c>
      <c r="I14" s="36">
        <v>69</v>
      </c>
      <c r="J14" s="36">
        <v>73</v>
      </c>
      <c r="K14" s="36">
        <v>77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1144</v>
      </c>
      <c r="D15" s="79">
        <f t="shared" ref="D15:K15" si="1">SUM(D5:D14)</f>
        <v>679</v>
      </c>
      <c r="E15" s="79">
        <f t="shared" si="1"/>
        <v>323</v>
      </c>
      <c r="F15" s="80">
        <f t="shared" si="1"/>
        <v>257</v>
      </c>
      <c r="G15" s="79">
        <f t="shared" si="1"/>
        <v>257</v>
      </c>
      <c r="H15" s="81">
        <f t="shared" si="1"/>
        <v>257</v>
      </c>
      <c r="I15" s="79">
        <f t="shared" si="1"/>
        <v>249</v>
      </c>
      <c r="J15" s="79">
        <f t="shared" si="1"/>
        <v>156</v>
      </c>
      <c r="K15" s="79">
        <f t="shared" si="1"/>
        <v>164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146</v>
      </c>
      <c r="C5" s="33">
        <v>59972</v>
      </c>
      <c r="D5" s="33">
        <v>67791</v>
      </c>
      <c r="E5" s="33">
        <v>69811</v>
      </c>
      <c r="F5" s="32">
        <v>69818</v>
      </c>
      <c r="G5" s="33">
        <v>75992</v>
      </c>
      <c r="H5" s="34">
        <v>74242</v>
      </c>
      <c r="I5" s="33">
        <v>76488</v>
      </c>
      <c r="J5" s="33">
        <v>77024</v>
      </c>
      <c r="K5" s="33">
        <v>81779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147</v>
      </c>
      <c r="C6" s="33">
        <v>50371</v>
      </c>
      <c r="D6" s="33">
        <v>53853</v>
      </c>
      <c r="E6" s="33">
        <v>76786</v>
      </c>
      <c r="F6" s="32">
        <v>63547</v>
      </c>
      <c r="G6" s="33">
        <v>77969</v>
      </c>
      <c r="H6" s="34">
        <v>78819</v>
      </c>
      <c r="I6" s="33">
        <v>69131</v>
      </c>
      <c r="J6" s="33">
        <v>71568</v>
      </c>
      <c r="K6" s="33">
        <v>71113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26" t="s">
        <v>148</v>
      </c>
      <c r="C7" s="33">
        <v>42795</v>
      </c>
      <c r="D7" s="33">
        <v>50923</v>
      </c>
      <c r="E7" s="33">
        <v>53222</v>
      </c>
      <c r="F7" s="32">
        <v>52328</v>
      </c>
      <c r="G7" s="33">
        <v>57528</v>
      </c>
      <c r="H7" s="34">
        <v>58328</v>
      </c>
      <c r="I7" s="33">
        <v>60509</v>
      </c>
      <c r="J7" s="33">
        <v>61235</v>
      </c>
      <c r="K7" s="33">
        <v>67171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26" t="s">
        <v>149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26" t="s">
        <v>150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26" t="s">
        <v>151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152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153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139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140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141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142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143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144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145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153138</v>
      </c>
      <c r="D20" s="48">
        <f t="shared" ref="D20:K20" si="1">SUM(D5:D19)</f>
        <v>172567</v>
      </c>
      <c r="E20" s="48">
        <f t="shared" si="1"/>
        <v>199819</v>
      </c>
      <c r="F20" s="49">
        <f t="shared" si="1"/>
        <v>185693</v>
      </c>
      <c r="G20" s="48">
        <f t="shared" si="1"/>
        <v>211489</v>
      </c>
      <c r="H20" s="50">
        <f t="shared" si="1"/>
        <v>211389</v>
      </c>
      <c r="I20" s="48">
        <f t="shared" si="1"/>
        <v>206128</v>
      </c>
      <c r="J20" s="48">
        <f t="shared" si="1"/>
        <v>209827</v>
      </c>
      <c r="K20" s="48">
        <f t="shared" si="1"/>
        <v>220063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38113</v>
      </c>
      <c r="D23" s="33">
        <v>45250</v>
      </c>
      <c r="E23" s="33">
        <v>38608</v>
      </c>
      <c r="F23" s="32">
        <v>40294</v>
      </c>
      <c r="G23" s="33">
        <v>40294</v>
      </c>
      <c r="H23" s="34">
        <v>40394</v>
      </c>
      <c r="I23" s="33">
        <v>42387</v>
      </c>
      <c r="J23" s="33">
        <v>44730</v>
      </c>
      <c r="K23" s="33">
        <v>48153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191251</v>
      </c>
      <c r="D26" s="60">
        <f t="shared" ref="D26:K26" si="2">D20+D23</f>
        <v>217817</v>
      </c>
      <c r="E26" s="60">
        <f t="shared" si="2"/>
        <v>238427</v>
      </c>
      <c r="F26" s="61">
        <f t="shared" si="2"/>
        <v>225987</v>
      </c>
      <c r="G26" s="60">
        <f t="shared" si="2"/>
        <v>251783</v>
      </c>
      <c r="H26" s="62">
        <f t="shared" si="2"/>
        <v>251783</v>
      </c>
      <c r="I26" s="60">
        <f t="shared" si="2"/>
        <v>248515</v>
      </c>
      <c r="J26" s="60">
        <f t="shared" si="2"/>
        <v>254557</v>
      </c>
      <c r="K26" s="60">
        <f t="shared" si="2"/>
        <v>268216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1144</v>
      </c>
      <c r="D29" s="36">
        <v>679</v>
      </c>
      <c r="E29" s="36">
        <v>323</v>
      </c>
      <c r="F29" s="35">
        <v>257</v>
      </c>
      <c r="G29" s="36">
        <v>257</v>
      </c>
      <c r="H29" s="37">
        <v>257</v>
      </c>
      <c r="I29" s="36">
        <v>249</v>
      </c>
      <c r="J29" s="36">
        <v>156</v>
      </c>
      <c r="K29" s="36">
        <v>164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190107</v>
      </c>
      <c r="D30" s="60">
        <f t="shared" ref="D30:K30" si="3">D26-D29</f>
        <v>217138</v>
      </c>
      <c r="E30" s="60">
        <f t="shared" si="3"/>
        <v>238104</v>
      </c>
      <c r="F30" s="61">
        <f t="shared" si="3"/>
        <v>225730</v>
      </c>
      <c r="G30" s="60">
        <f t="shared" si="3"/>
        <v>251526</v>
      </c>
      <c r="H30" s="62">
        <f t="shared" si="3"/>
        <v>251526</v>
      </c>
      <c r="I30" s="60">
        <f t="shared" si="3"/>
        <v>248266</v>
      </c>
      <c r="J30" s="60">
        <f t="shared" si="3"/>
        <v>254401</v>
      </c>
      <c r="K30" s="60">
        <f t="shared" si="3"/>
        <v>268052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142080</v>
      </c>
      <c r="D4" s="20">
        <f t="shared" ref="D4:K4" si="0">SUM(D5:D7)</f>
        <v>160495</v>
      </c>
      <c r="E4" s="20">
        <f t="shared" si="0"/>
        <v>171384</v>
      </c>
      <c r="F4" s="21">
        <f t="shared" si="0"/>
        <v>170852</v>
      </c>
      <c r="G4" s="20">
        <f t="shared" si="0"/>
        <v>182496</v>
      </c>
      <c r="H4" s="22">
        <f t="shared" si="0"/>
        <v>182068</v>
      </c>
      <c r="I4" s="20">
        <f t="shared" si="0"/>
        <v>185329</v>
      </c>
      <c r="J4" s="20">
        <f t="shared" si="0"/>
        <v>190193</v>
      </c>
      <c r="K4" s="20">
        <f t="shared" si="0"/>
        <v>207172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104986</v>
      </c>
      <c r="D5" s="28">
        <v>118926</v>
      </c>
      <c r="E5" s="28">
        <v>125821</v>
      </c>
      <c r="F5" s="27">
        <v>139029</v>
      </c>
      <c r="G5" s="28">
        <v>138629</v>
      </c>
      <c r="H5" s="29">
        <v>136999</v>
      </c>
      <c r="I5" s="28">
        <v>145674</v>
      </c>
      <c r="J5" s="28">
        <v>155490</v>
      </c>
      <c r="K5" s="29">
        <v>166201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37094</v>
      </c>
      <c r="D6" s="33">
        <v>41569</v>
      </c>
      <c r="E6" s="33">
        <v>45563</v>
      </c>
      <c r="F6" s="32">
        <v>31823</v>
      </c>
      <c r="G6" s="33">
        <v>43867</v>
      </c>
      <c r="H6" s="34">
        <v>45069</v>
      </c>
      <c r="I6" s="33">
        <v>39655</v>
      </c>
      <c r="J6" s="33">
        <v>34703</v>
      </c>
      <c r="K6" s="34">
        <v>40971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45223</v>
      </c>
      <c r="D8" s="40">
        <f t="shared" ref="D8:K8" si="1">SUM(D9:D15)</f>
        <v>51766</v>
      </c>
      <c r="E8" s="40">
        <f t="shared" si="1"/>
        <v>65301</v>
      </c>
      <c r="F8" s="41">
        <f t="shared" si="1"/>
        <v>53535</v>
      </c>
      <c r="G8" s="40">
        <f t="shared" si="1"/>
        <v>68107</v>
      </c>
      <c r="H8" s="42">
        <f t="shared" si="1"/>
        <v>68235</v>
      </c>
      <c r="I8" s="40">
        <f t="shared" si="1"/>
        <v>60556</v>
      </c>
      <c r="J8" s="40">
        <f t="shared" si="1"/>
        <v>61522</v>
      </c>
      <c r="K8" s="40">
        <f t="shared" si="1"/>
        <v>61044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8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45223</v>
      </c>
      <c r="D14" s="33">
        <v>51738</v>
      </c>
      <c r="E14" s="33">
        <v>65291</v>
      </c>
      <c r="F14" s="32">
        <v>53485</v>
      </c>
      <c r="G14" s="33">
        <v>68057</v>
      </c>
      <c r="H14" s="34">
        <v>68185</v>
      </c>
      <c r="I14" s="33">
        <v>60506</v>
      </c>
      <c r="J14" s="33">
        <v>61467</v>
      </c>
      <c r="K14" s="34">
        <v>60974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20</v>
      </c>
      <c r="E15" s="36">
        <v>10</v>
      </c>
      <c r="F15" s="35">
        <v>50</v>
      </c>
      <c r="G15" s="36">
        <v>50</v>
      </c>
      <c r="H15" s="37">
        <v>50</v>
      </c>
      <c r="I15" s="36">
        <v>50</v>
      </c>
      <c r="J15" s="36">
        <v>55</v>
      </c>
      <c r="K15" s="37">
        <v>70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2324</v>
      </c>
      <c r="D16" s="40">
        <f t="shared" ref="D16:K16" si="2">SUM(D17:D23)</f>
        <v>5556</v>
      </c>
      <c r="E16" s="40">
        <f t="shared" si="2"/>
        <v>1604</v>
      </c>
      <c r="F16" s="41">
        <f t="shared" si="2"/>
        <v>1600</v>
      </c>
      <c r="G16" s="40">
        <f t="shared" si="2"/>
        <v>1180</v>
      </c>
      <c r="H16" s="42">
        <f t="shared" si="2"/>
        <v>1480</v>
      </c>
      <c r="I16" s="40">
        <f t="shared" si="2"/>
        <v>2630</v>
      </c>
      <c r="J16" s="40">
        <f t="shared" si="2"/>
        <v>2842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2324</v>
      </c>
      <c r="D18" s="33">
        <v>5556</v>
      </c>
      <c r="E18" s="33">
        <v>1595</v>
      </c>
      <c r="F18" s="32">
        <v>1600</v>
      </c>
      <c r="G18" s="33">
        <v>1180</v>
      </c>
      <c r="H18" s="34">
        <v>1480</v>
      </c>
      <c r="I18" s="33">
        <v>2630</v>
      </c>
      <c r="J18" s="33">
        <v>2842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9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1624</v>
      </c>
      <c r="D24" s="40">
        <v>0</v>
      </c>
      <c r="E24" s="40">
        <v>138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191251</v>
      </c>
      <c r="D26" s="48">
        <f t="shared" si="3"/>
        <v>217817</v>
      </c>
      <c r="E26" s="48">
        <f t="shared" si="3"/>
        <v>238427</v>
      </c>
      <c r="F26" s="49">
        <f t="shared" si="3"/>
        <v>225987</v>
      </c>
      <c r="G26" s="48">
        <f t="shared" si="3"/>
        <v>251783</v>
      </c>
      <c r="H26" s="50">
        <f t="shared" si="3"/>
        <v>251783</v>
      </c>
      <c r="I26" s="48">
        <f t="shared" si="3"/>
        <v>248515</v>
      </c>
      <c r="J26" s="48">
        <f t="shared" si="3"/>
        <v>254557</v>
      </c>
      <c r="K26" s="48">
        <f t="shared" si="3"/>
        <v>268216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1144</v>
      </c>
      <c r="D29" s="36">
        <v>679</v>
      </c>
      <c r="E29" s="36">
        <v>323</v>
      </c>
      <c r="F29" s="35">
        <v>257</v>
      </c>
      <c r="G29" s="36">
        <v>257</v>
      </c>
      <c r="H29" s="37">
        <v>257</v>
      </c>
      <c r="I29" s="36">
        <v>249</v>
      </c>
      <c r="J29" s="36">
        <v>156</v>
      </c>
      <c r="K29" s="36">
        <v>164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190107</v>
      </c>
      <c r="D30" s="60">
        <f t="shared" ref="D30:K30" si="4">D26-SUM(D28:D29)</f>
        <v>217138</v>
      </c>
      <c r="E30" s="60">
        <f t="shared" si="4"/>
        <v>238104</v>
      </c>
      <c r="F30" s="61">
        <f t="shared" si="4"/>
        <v>225730</v>
      </c>
      <c r="G30" s="60">
        <f t="shared" si="4"/>
        <v>251526</v>
      </c>
      <c r="H30" s="62">
        <f t="shared" si="4"/>
        <v>251526</v>
      </c>
      <c r="I30" s="60">
        <f t="shared" si="4"/>
        <v>248266</v>
      </c>
      <c r="J30" s="60">
        <f t="shared" si="4"/>
        <v>254401</v>
      </c>
      <c r="K30" s="60">
        <f t="shared" si="4"/>
        <v>268052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155</v>
      </c>
      <c r="C4" s="33">
        <v>4109</v>
      </c>
      <c r="D4" s="33">
        <v>4734</v>
      </c>
      <c r="E4" s="33">
        <v>5523</v>
      </c>
      <c r="F4" s="27">
        <v>5124</v>
      </c>
      <c r="G4" s="28">
        <v>5224</v>
      </c>
      <c r="H4" s="29">
        <v>5874</v>
      </c>
      <c r="I4" s="33">
        <v>5458</v>
      </c>
      <c r="J4" s="33">
        <v>6005</v>
      </c>
      <c r="K4" s="33">
        <v>5772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156</v>
      </c>
      <c r="C5" s="33">
        <v>3147</v>
      </c>
      <c r="D5" s="33">
        <v>3192</v>
      </c>
      <c r="E5" s="33">
        <v>2186</v>
      </c>
      <c r="F5" s="32">
        <v>4127</v>
      </c>
      <c r="G5" s="33">
        <v>4227</v>
      </c>
      <c r="H5" s="34">
        <v>3347</v>
      </c>
      <c r="I5" s="33">
        <v>5657</v>
      </c>
      <c r="J5" s="33">
        <v>4576</v>
      </c>
      <c r="K5" s="33">
        <v>4732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157</v>
      </c>
      <c r="C6" s="33">
        <v>18982</v>
      </c>
      <c r="D6" s="33">
        <v>18024</v>
      </c>
      <c r="E6" s="33">
        <v>18349</v>
      </c>
      <c r="F6" s="32">
        <v>17101</v>
      </c>
      <c r="G6" s="33">
        <v>18861</v>
      </c>
      <c r="H6" s="34">
        <v>18970</v>
      </c>
      <c r="I6" s="33">
        <v>17863</v>
      </c>
      <c r="J6" s="33">
        <v>18700</v>
      </c>
      <c r="K6" s="33">
        <v>21410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158</v>
      </c>
      <c r="C7" s="33">
        <v>27212</v>
      </c>
      <c r="D7" s="33">
        <v>32922</v>
      </c>
      <c r="E7" s="33">
        <v>35621</v>
      </c>
      <c r="F7" s="32">
        <v>35316</v>
      </c>
      <c r="G7" s="33">
        <v>38494</v>
      </c>
      <c r="H7" s="34">
        <v>36216</v>
      </c>
      <c r="I7" s="33">
        <v>38237</v>
      </c>
      <c r="J7" s="33">
        <v>38815</v>
      </c>
      <c r="K7" s="33">
        <v>40229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159</v>
      </c>
      <c r="C8" s="33">
        <v>2063</v>
      </c>
      <c r="D8" s="33">
        <v>4542</v>
      </c>
      <c r="E8" s="33">
        <v>3900</v>
      </c>
      <c r="F8" s="32">
        <v>3964</v>
      </c>
      <c r="G8" s="33">
        <v>4564</v>
      </c>
      <c r="H8" s="34">
        <v>5214</v>
      </c>
      <c r="I8" s="33">
        <v>5222</v>
      </c>
      <c r="J8" s="33">
        <v>4595</v>
      </c>
      <c r="K8" s="33">
        <v>4948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75" t="s">
        <v>160</v>
      </c>
      <c r="C9" s="33">
        <v>4459</v>
      </c>
      <c r="D9" s="33">
        <v>4377</v>
      </c>
      <c r="E9" s="33">
        <v>4232</v>
      </c>
      <c r="F9" s="32">
        <v>4186</v>
      </c>
      <c r="G9" s="33">
        <v>4622</v>
      </c>
      <c r="H9" s="34">
        <v>4621</v>
      </c>
      <c r="I9" s="33">
        <v>4051</v>
      </c>
      <c r="J9" s="33">
        <v>4333</v>
      </c>
      <c r="K9" s="33">
        <v>4688</v>
      </c>
      <c r="Z9" s="66">
        <f t="shared" si="0"/>
        <v>1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59972</v>
      </c>
      <c r="D19" s="60">
        <f t="shared" ref="D19:K19" si="1">SUM(D4:D18)</f>
        <v>67791</v>
      </c>
      <c r="E19" s="60">
        <f t="shared" si="1"/>
        <v>69811</v>
      </c>
      <c r="F19" s="61">
        <f t="shared" si="1"/>
        <v>69818</v>
      </c>
      <c r="G19" s="60">
        <f t="shared" si="1"/>
        <v>75992</v>
      </c>
      <c r="H19" s="62">
        <f t="shared" si="1"/>
        <v>74242</v>
      </c>
      <c r="I19" s="60">
        <f t="shared" si="1"/>
        <v>76488</v>
      </c>
      <c r="J19" s="60">
        <f t="shared" si="1"/>
        <v>77024</v>
      </c>
      <c r="K19" s="60">
        <f t="shared" si="1"/>
        <v>81779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56024</v>
      </c>
      <c r="D4" s="40">
        <f t="shared" ref="D4:K4" si="0">SUM(D5:D7)</f>
        <v>62207</v>
      </c>
      <c r="E4" s="40">
        <f t="shared" si="0"/>
        <v>68240</v>
      </c>
      <c r="F4" s="41">
        <f t="shared" si="0"/>
        <v>68168</v>
      </c>
      <c r="G4" s="40">
        <f t="shared" si="0"/>
        <v>74762</v>
      </c>
      <c r="H4" s="42">
        <f t="shared" si="0"/>
        <v>72712</v>
      </c>
      <c r="I4" s="40">
        <f t="shared" si="0"/>
        <v>73808</v>
      </c>
      <c r="J4" s="40">
        <f t="shared" si="0"/>
        <v>74127</v>
      </c>
      <c r="K4" s="40">
        <f t="shared" si="0"/>
        <v>81709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32821</v>
      </c>
      <c r="D5" s="28">
        <v>34609</v>
      </c>
      <c r="E5" s="28">
        <v>41930</v>
      </c>
      <c r="F5" s="27">
        <v>48093</v>
      </c>
      <c r="G5" s="28">
        <v>46643</v>
      </c>
      <c r="H5" s="29">
        <v>45863</v>
      </c>
      <c r="I5" s="28">
        <v>49927</v>
      </c>
      <c r="J5" s="28">
        <v>53667</v>
      </c>
      <c r="K5" s="29">
        <v>57469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23203</v>
      </c>
      <c r="D6" s="33">
        <v>27598</v>
      </c>
      <c r="E6" s="33">
        <v>26310</v>
      </c>
      <c r="F6" s="32">
        <v>20075</v>
      </c>
      <c r="G6" s="33">
        <v>28119</v>
      </c>
      <c r="H6" s="34">
        <v>26849</v>
      </c>
      <c r="I6" s="33">
        <v>23881</v>
      </c>
      <c r="J6" s="33">
        <v>20460</v>
      </c>
      <c r="K6" s="34">
        <v>24240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28</v>
      </c>
      <c r="E8" s="40">
        <f t="shared" si="1"/>
        <v>10</v>
      </c>
      <c r="F8" s="41">
        <f t="shared" si="1"/>
        <v>50</v>
      </c>
      <c r="G8" s="40">
        <f t="shared" si="1"/>
        <v>50</v>
      </c>
      <c r="H8" s="42">
        <f t="shared" si="1"/>
        <v>50</v>
      </c>
      <c r="I8" s="40">
        <f t="shared" si="1"/>
        <v>50</v>
      </c>
      <c r="J8" s="40">
        <f t="shared" si="1"/>
        <v>55</v>
      </c>
      <c r="K8" s="40">
        <f t="shared" si="1"/>
        <v>70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8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20</v>
      </c>
      <c r="E15" s="36">
        <v>10</v>
      </c>
      <c r="F15" s="35">
        <v>50</v>
      </c>
      <c r="G15" s="36">
        <v>50</v>
      </c>
      <c r="H15" s="37">
        <v>50</v>
      </c>
      <c r="I15" s="36">
        <v>50</v>
      </c>
      <c r="J15" s="36">
        <v>55</v>
      </c>
      <c r="K15" s="37">
        <v>70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2324</v>
      </c>
      <c r="D16" s="40">
        <f t="shared" ref="D16:K16" si="2">SUM(D17:D23)</f>
        <v>5556</v>
      </c>
      <c r="E16" s="40">
        <f t="shared" si="2"/>
        <v>1423</v>
      </c>
      <c r="F16" s="41">
        <f t="shared" si="2"/>
        <v>1600</v>
      </c>
      <c r="G16" s="40">
        <f t="shared" si="2"/>
        <v>1180</v>
      </c>
      <c r="H16" s="42">
        <f t="shared" si="2"/>
        <v>1480</v>
      </c>
      <c r="I16" s="40">
        <f t="shared" si="2"/>
        <v>2630</v>
      </c>
      <c r="J16" s="40">
        <f t="shared" si="2"/>
        <v>2842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2324</v>
      </c>
      <c r="D18" s="33">
        <v>5556</v>
      </c>
      <c r="E18" s="33">
        <v>1414</v>
      </c>
      <c r="F18" s="32">
        <v>1600</v>
      </c>
      <c r="G18" s="33">
        <v>1180</v>
      </c>
      <c r="H18" s="34">
        <v>1480</v>
      </c>
      <c r="I18" s="33">
        <v>2630</v>
      </c>
      <c r="J18" s="33">
        <v>2842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9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1624</v>
      </c>
      <c r="D24" s="40">
        <v>0</v>
      </c>
      <c r="E24" s="40">
        <v>138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59972</v>
      </c>
      <c r="D26" s="60">
        <f t="shared" ref="D26:K26" si="3">+D4+D8+D16+D24</f>
        <v>67791</v>
      </c>
      <c r="E26" s="60">
        <f t="shared" si="3"/>
        <v>69811</v>
      </c>
      <c r="F26" s="61">
        <f t="shared" si="3"/>
        <v>69818</v>
      </c>
      <c r="G26" s="60">
        <f t="shared" si="3"/>
        <v>75992</v>
      </c>
      <c r="H26" s="62">
        <f t="shared" si="3"/>
        <v>74242</v>
      </c>
      <c r="I26" s="60">
        <f t="shared" si="3"/>
        <v>76488</v>
      </c>
      <c r="J26" s="60">
        <f t="shared" si="3"/>
        <v>77024</v>
      </c>
      <c r="K26" s="60">
        <f t="shared" si="3"/>
        <v>81779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168</v>
      </c>
      <c r="C4" s="33">
        <v>0</v>
      </c>
      <c r="D4" s="33">
        <v>0</v>
      </c>
      <c r="E4" s="33">
        <v>4202</v>
      </c>
      <c r="F4" s="27">
        <v>8223</v>
      </c>
      <c r="G4" s="28">
        <v>7895</v>
      </c>
      <c r="H4" s="29">
        <v>8765</v>
      </c>
      <c r="I4" s="33">
        <v>7415</v>
      </c>
      <c r="J4" s="33">
        <v>8145</v>
      </c>
      <c r="K4" s="33">
        <v>8614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169</v>
      </c>
      <c r="C5" s="33">
        <v>50371</v>
      </c>
      <c r="D5" s="33">
        <v>53853</v>
      </c>
      <c r="E5" s="33">
        <v>72584</v>
      </c>
      <c r="F5" s="32">
        <v>55324</v>
      </c>
      <c r="G5" s="33">
        <v>70074</v>
      </c>
      <c r="H5" s="34">
        <v>70054</v>
      </c>
      <c r="I5" s="33">
        <v>61716</v>
      </c>
      <c r="J5" s="33">
        <v>63423</v>
      </c>
      <c r="K5" s="33">
        <v>62499</v>
      </c>
      <c r="Z5" s="66">
        <f t="shared" si="0"/>
        <v>1</v>
      </c>
      <c r="AA5" s="30">
        <v>4</v>
      </c>
    </row>
    <row r="6" spans="1:27" s="14" customFormat="1" ht="12.75" hidden="1" customHeight="1" x14ac:dyDescent="0.25">
      <c r="A6" s="25"/>
      <c r="B6" s="75" t="s">
        <v>51</v>
      </c>
      <c r="C6" s="33"/>
      <c r="D6" s="33"/>
      <c r="E6" s="33"/>
      <c r="F6" s="32"/>
      <c r="G6" s="33"/>
      <c r="H6" s="34"/>
      <c r="I6" s="33"/>
      <c r="J6" s="33"/>
      <c r="K6" s="33"/>
      <c r="Z6" s="66">
        <f t="shared" si="0"/>
        <v>0</v>
      </c>
      <c r="AA6" s="24" t="s">
        <v>17</v>
      </c>
    </row>
    <row r="7" spans="1:27" s="14" customFormat="1" ht="12.75" hidden="1" customHeight="1" x14ac:dyDescent="0.25">
      <c r="A7" s="25"/>
      <c r="B7" s="75" t="s">
        <v>51</v>
      </c>
      <c r="C7" s="33"/>
      <c r="D7" s="33"/>
      <c r="E7" s="33"/>
      <c r="F7" s="32"/>
      <c r="G7" s="33"/>
      <c r="H7" s="34"/>
      <c r="I7" s="33"/>
      <c r="J7" s="33"/>
      <c r="K7" s="33"/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50371</v>
      </c>
      <c r="D19" s="60">
        <f t="shared" ref="D19:K19" si="1">SUM(D4:D18)</f>
        <v>53853</v>
      </c>
      <c r="E19" s="60">
        <f t="shared" si="1"/>
        <v>76786</v>
      </c>
      <c r="F19" s="61">
        <f t="shared" si="1"/>
        <v>63547</v>
      </c>
      <c r="G19" s="60">
        <f t="shared" si="1"/>
        <v>77969</v>
      </c>
      <c r="H19" s="62">
        <f t="shared" si="1"/>
        <v>78819</v>
      </c>
      <c r="I19" s="60">
        <f t="shared" si="1"/>
        <v>69131</v>
      </c>
      <c r="J19" s="60">
        <f t="shared" si="1"/>
        <v>71568</v>
      </c>
      <c r="K19" s="60">
        <f t="shared" si="1"/>
        <v>71113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5148</v>
      </c>
      <c r="D4" s="40">
        <f t="shared" ref="D4:K4" si="0">SUM(D5:D7)</f>
        <v>2115</v>
      </c>
      <c r="E4" s="40">
        <f t="shared" si="0"/>
        <v>11495</v>
      </c>
      <c r="F4" s="41">
        <f t="shared" si="0"/>
        <v>10062</v>
      </c>
      <c r="G4" s="40">
        <f t="shared" si="0"/>
        <v>9912</v>
      </c>
      <c r="H4" s="42">
        <f t="shared" si="0"/>
        <v>10634</v>
      </c>
      <c r="I4" s="40">
        <f t="shared" si="0"/>
        <v>8625</v>
      </c>
      <c r="J4" s="40">
        <f t="shared" si="0"/>
        <v>10101</v>
      </c>
      <c r="K4" s="40">
        <f t="shared" si="0"/>
        <v>10139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2889</v>
      </c>
      <c r="D5" s="28">
        <v>788</v>
      </c>
      <c r="E5" s="28">
        <v>4216</v>
      </c>
      <c r="F5" s="27">
        <v>4803</v>
      </c>
      <c r="G5" s="28">
        <v>5003</v>
      </c>
      <c r="H5" s="29">
        <v>5053</v>
      </c>
      <c r="I5" s="28">
        <v>4885</v>
      </c>
      <c r="J5" s="28">
        <v>4953</v>
      </c>
      <c r="K5" s="29">
        <v>5799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2259</v>
      </c>
      <c r="D6" s="33">
        <v>1327</v>
      </c>
      <c r="E6" s="33">
        <v>7279</v>
      </c>
      <c r="F6" s="32">
        <v>5259</v>
      </c>
      <c r="G6" s="33">
        <v>4909</v>
      </c>
      <c r="H6" s="34">
        <v>5581</v>
      </c>
      <c r="I6" s="33">
        <v>3740</v>
      </c>
      <c r="J6" s="33">
        <v>5148</v>
      </c>
      <c r="K6" s="34">
        <v>4340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45223</v>
      </c>
      <c r="D8" s="40">
        <f t="shared" ref="D8:K8" si="1">SUM(D9:D15)</f>
        <v>51738</v>
      </c>
      <c r="E8" s="40">
        <f t="shared" si="1"/>
        <v>65291</v>
      </c>
      <c r="F8" s="41">
        <f t="shared" si="1"/>
        <v>53485</v>
      </c>
      <c r="G8" s="40">
        <f t="shared" si="1"/>
        <v>68057</v>
      </c>
      <c r="H8" s="42">
        <f t="shared" si="1"/>
        <v>68185</v>
      </c>
      <c r="I8" s="40">
        <f t="shared" si="1"/>
        <v>60506</v>
      </c>
      <c r="J8" s="40">
        <f t="shared" si="1"/>
        <v>61467</v>
      </c>
      <c r="K8" s="40">
        <f t="shared" si="1"/>
        <v>60974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45223</v>
      </c>
      <c r="D14" s="33">
        <v>51738</v>
      </c>
      <c r="E14" s="33">
        <v>65291</v>
      </c>
      <c r="F14" s="32">
        <v>53485</v>
      </c>
      <c r="G14" s="33">
        <v>68057</v>
      </c>
      <c r="H14" s="34">
        <v>68185</v>
      </c>
      <c r="I14" s="33">
        <v>60506</v>
      </c>
      <c r="J14" s="33">
        <v>61467</v>
      </c>
      <c r="K14" s="34">
        <v>60974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50371</v>
      </c>
      <c r="D26" s="60">
        <f t="shared" ref="D26:K26" si="3">+D4+D8+D16+D24</f>
        <v>53853</v>
      </c>
      <c r="E26" s="60">
        <f t="shared" si="3"/>
        <v>76786</v>
      </c>
      <c r="F26" s="61">
        <f t="shared" si="3"/>
        <v>63547</v>
      </c>
      <c r="G26" s="60">
        <f t="shared" si="3"/>
        <v>77969</v>
      </c>
      <c r="H26" s="62">
        <f t="shared" si="3"/>
        <v>78819</v>
      </c>
      <c r="I26" s="60">
        <f t="shared" si="3"/>
        <v>69131</v>
      </c>
      <c r="J26" s="60">
        <f t="shared" si="3"/>
        <v>71568</v>
      </c>
      <c r="K26" s="60">
        <f t="shared" si="3"/>
        <v>71113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161</v>
      </c>
      <c r="C4" s="33">
        <v>7628</v>
      </c>
      <c r="D4" s="33">
        <v>10127</v>
      </c>
      <c r="E4" s="33">
        <v>11364</v>
      </c>
      <c r="F4" s="27">
        <v>13431</v>
      </c>
      <c r="G4" s="28">
        <v>13581</v>
      </c>
      <c r="H4" s="29">
        <v>12331</v>
      </c>
      <c r="I4" s="33">
        <v>13789</v>
      </c>
      <c r="J4" s="33">
        <v>14721</v>
      </c>
      <c r="K4" s="33">
        <v>16260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162</v>
      </c>
      <c r="C5" s="33">
        <v>5124</v>
      </c>
      <c r="D5" s="33">
        <v>5471</v>
      </c>
      <c r="E5" s="33">
        <v>7536</v>
      </c>
      <c r="F5" s="32">
        <v>5700</v>
      </c>
      <c r="G5" s="33">
        <v>7300</v>
      </c>
      <c r="H5" s="34">
        <v>7150</v>
      </c>
      <c r="I5" s="33">
        <v>9909</v>
      </c>
      <c r="J5" s="33">
        <v>9122</v>
      </c>
      <c r="K5" s="33">
        <v>9987</v>
      </c>
      <c r="Z5" s="66">
        <f t="shared" si="0"/>
        <v>1</v>
      </c>
      <c r="AA5" s="30">
        <v>5</v>
      </c>
    </row>
    <row r="6" spans="1:27" s="14" customFormat="1" ht="12.75" customHeight="1" x14ac:dyDescent="0.25">
      <c r="A6" s="25"/>
      <c r="B6" s="75" t="s">
        <v>163</v>
      </c>
      <c r="C6" s="33">
        <v>13199</v>
      </c>
      <c r="D6" s="33">
        <v>16554</v>
      </c>
      <c r="E6" s="33">
        <v>14224</v>
      </c>
      <c r="F6" s="32">
        <v>15137</v>
      </c>
      <c r="G6" s="33">
        <v>15817</v>
      </c>
      <c r="H6" s="34">
        <v>14630</v>
      </c>
      <c r="I6" s="33">
        <v>16366</v>
      </c>
      <c r="J6" s="33">
        <v>17582</v>
      </c>
      <c r="K6" s="33">
        <v>18006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164</v>
      </c>
      <c r="C7" s="33">
        <v>4383</v>
      </c>
      <c r="D7" s="33">
        <v>3357</v>
      </c>
      <c r="E7" s="33">
        <v>4107</v>
      </c>
      <c r="F7" s="32">
        <v>3590</v>
      </c>
      <c r="G7" s="33">
        <v>4190</v>
      </c>
      <c r="H7" s="34">
        <v>4420</v>
      </c>
      <c r="I7" s="33">
        <v>3874</v>
      </c>
      <c r="J7" s="33">
        <v>3799</v>
      </c>
      <c r="K7" s="33">
        <v>4314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165</v>
      </c>
      <c r="C8" s="33">
        <v>2135</v>
      </c>
      <c r="D8" s="33">
        <v>2168</v>
      </c>
      <c r="E8" s="33">
        <v>3800</v>
      </c>
      <c r="F8" s="32">
        <v>2808</v>
      </c>
      <c r="G8" s="33">
        <v>2958</v>
      </c>
      <c r="H8" s="34">
        <v>4558</v>
      </c>
      <c r="I8" s="33">
        <v>3269</v>
      </c>
      <c r="J8" s="33">
        <v>3161</v>
      </c>
      <c r="K8" s="33">
        <v>3548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75" t="s">
        <v>166</v>
      </c>
      <c r="C9" s="33">
        <v>5811</v>
      </c>
      <c r="D9" s="33">
        <v>6995</v>
      </c>
      <c r="E9" s="33">
        <v>5524</v>
      </c>
      <c r="F9" s="32">
        <v>5225</v>
      </c>
      <c r="G9" s="33">
        <v>7195</v>
      </c>
      <c r="H9" s="34">
        <v>8232</v>
      </c>
      <c r="I9" s="33">
        <v>6439</v>
      </c>
      <c r="J9" s="33">
        <v>5950</v>
      </c>
      <c r="K9" s="33">
        <v>7476</v>
      </c>
      <c r="Z9" s="66">
        <f t="shared" si="0"/>
        <v>1</v>
      </c>
      <c r="AA9" s="14" t="s">
        <v>51</v>
      </c>
    </row>
    <row r="10" spans="1:27" s="14" customFormat="1" ht="12.75" customHeight="1" x14ac:dyDescent="0.25">
      <c r="A10" s="25"/>
      <c r="B10" s="75" t="s">
        <v>167</v>
      </c>
      <c r="C10" s="33">
        <v>4515</v>
      </c>
      <c r="D10" s="33">
        <v>6251</v>
      </c>
      <c r="E10" s="33">
        <v>6667</v>
      </c>
      <c r="F10" s="32">
        <v>6437</v>
      </c>
      <c r="G10" s="33">
        <v>6487</v>
      </c>
      <c r="H10" s="34">
        <v>7007</v>
      </c>
      <c r="I10" s="33">
        <v>6863</v>
      </c>
      <c r="J10" s="33">
        <v>6900</v>
      </c>
      <c r="K10" s="33">
        <v>7580</v>
      </c>
      <c r="Z10" s="66">
        <f t="shared" si="0"/>
        <v>1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42795</v>
      </c>
      <c r="D19" s="60">
        <f t="shared" ref="D19:K19" si="1">SUM(D4:D18)</f>
        <v>50923</v>
      </c>
      <c r="E19" s="60">
        <f t="shared" si="1"/>
        <v>53222</v>
      </c>
      <c r="F19" s="61">
        <f t="shared" si="1"/>
        <v>52328</v>
      </c>
      <c r="G19" s="60">
        <f t="shared" si="1"/>
        <v>57528</v>
      </c>
      <c r="H19" s="62">
        <f t="shared" si="1"/>
        <v>58328</v>
      </c>
      <c r="I19" s="60">
        <f t="shared" si="1"/>
        <v>60509</v>
      </c>
      <c r="J19" s="60">
        <f t="shared" si="1"/>
        <v>61235</v>
      </c>
      <c r="K19" s="60">
        <f t="shared" si="1"/>
        <v>67171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42795</v>
      </c>
      <c r="D4" s="40">
        <f t="shared" ref="D4:K4" si="0">SUM(D5:D7)</f>
        <v>50923</v>
      </c>
      <c r="E4" s="40">
        <f t="shared" si="0"/>
        <v>53041</v>
      </c>
      <c r="F4" s="41">
        <f t="shared" si="0"/>
        <v>52328</v>
      </c>
      <c r="G4" s="40">
        <f t="shared" si="0"/>
        <v>57528</v>
      </c>
      <c r="H4" s="42">
        <f t="shared" si="0"/>
        <v>58328</v>
      </c>
      <c r="I4" s="40">
        <f t="shared" si="0"/>
        <v>60509</v>
      </c>
      <c r="J4" s="40">
        <f t="shared" si="0"/>
        <v>61235</v>
      </c>
      <c r="K4" s="40">
        <f t="shared" si="0"/>
        <v>67171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31163</v>
      </c>
      <c r="D5" s="28">
        <v>38279</v>
      </c>
      <c r="E5" s="28">
        <v>41067</v>
      </c>
      <c r="F5" s="27">
        <v>45839</v>
      </c>
      <c r="G5" s="28">
        <v>46689</v>
      </c>
      <c r="H5" s="29">
        <v>45689</v>
      </c>
      <c r="I5" s="28">
        <v>48475</v>
      </c>
      <c r="J5" s="28">
        <v>52140</v>
      </c>
      <c r="K5" s="29">
        <v>54780</v>
      </c>
      <c r="AA5" s="30">
        <v>5</v>
      </c>
    </row>
    <row r="6" spans="1:27" s="14" customFormat="1" ht="12.75" customHeight="1" x14ac:dyDescent="0.25">
      <c r="A6" s="31"/>
      <c r="B6" s="26" t="s">
        <v>16</v>
      </c>
      <c r="C6" s="32">
        <v>11632</v>
      </c>
      <c r="D6" s="33">
        <v>12644</v>
      </c>
      <c r="E6" s="33">
        <v>11974</v>
      </c>
      <c r="F6" s="32">
        <v>6489</v>
      </c>
      <c r="G6" s="33">
        <v>10839</v>
      </c>
      <c r="H6" s="34">
        <v>12639</v>
      </c>
      <c r="I6" s="33">
        <v>12034</v>
      </c>
      <c r="J6" s="33">
        <v>9095</v>
      </c>
      <c r="K6" s="34">
        <v>12391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181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181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42795</v>
      </c>
      <c r="D26" s="60">
        <f t="shared" ref="D26:K26" si="3">+D4+D8+D16+D24</f>
        <v>50923</v>
      </c>
      <c r="E26" s="60">
        <f t="shared" si="3"/>
        <v>53222</v>
      </c>
      <c r="F26" s="61">
        <f t="shared" si="3"/>
        <v>52328</v>
      </c>
      <c r="G26" s="60">
        <f t="shared" si="3"/>
        <v>57528</v>
      </c>
      <c r="H26" s="62">
        <f t="shared" si="3"/>
        <v>58328</v>
      </c>
      <c r="I26" s="60">
        <f t="shared" si="3"/>
        <v>60509</v>
      </c>
      <c r="J26" s="60">
        <f t="shared" si="3"/>
        <v>61235</v>
      </c>
      <c r="K26" s="60">
        <f t="shared" si="3"/>
        <v>67171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1031</v>
      </c>
      <c r="F9" s="90">
        <f t="shared" ref="F9:M9" si="1">F10+F19</f>
        <v>151</v>
      </c>
      <c r="G9" s="90">
        <f t="shared" si="1"/>
        <v>88</v>
      </c>
      <c r="H9" s="91">
        <f t="shared" si="1"/>
        <v>62</v>
      </c>
      <c r="I9" s="90">
        <f t="shared" si="1"/>
        <v>62</v>
      </c>
      <c r="J9" s="92">
        <f t="shared" si="1"/>
        <v>62</v>
      </c>
      <c r="K9" s="90">
        <f t="shared" si="1"/>
        <v>75</v>
      </c>
      <c r="L9" s="90">
        <f t="shared" si="1"/>
        <v>83</v>
      </c>
      <c r="M9" s="90">
        <f t="shared" si="1"/>
        <v>87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1031</v>
      </c>
      <c r="F10" s="118">
        <f t="shared" ref="F10:M10" si="2">SUM(F11:F13)</f>
        <v>151</v>
      </c>
      <c r="G10" s="118">
        <f t="shared" si="2"/>
        <v>88</v>
      </c>
      <c r="H10" s="119">
        <f t="shared" si="2"/>
        <v>62</v>
      </c>
      <c r="I10" s="118">
        <f t="shared" si="2"/>
        <v>62</v>
      </c>
      <c r="J10" s="120">
        <f t="shared" si="2"/>
        <v>62</v>
      </c>
      <c r="K10" s="118">
        <f t="shared" si="2"/>
        <v>75</v>
      </c>
      <c r="L10" s="118">
        <f t="shared" si="2"/>
        <v>81</v>
      </c>
      <c r="M10" s="118">
        <f t="shared" si="2"/>
        <v>84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9">
        <v>0</v>
      </c>
      <c r="K11" s="97">
        <v>0</v>
      </c>
      <c r="L11" s="97">
        <v>0</v>
      </c>
      <c r="M11" s="97">
        <v>0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1031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0</v>
      </c>
      <c r="F13" s="104">
        <v>151</v>
      </c>
      <c r="G13" s="104">
        <v>88</v>
      </c>
      <c r="H13" s="105">
        <v>62</v>
      </c>
      <c r="I13" s="104">
        <v>62</v>
      </c>
      <c r="J13" s="106">
        <v>62</v>
      </c>
      <c r="K13" s="104">
        <v>75</v>
      </c>
      <c r="L13" s="104">
        <v>81</v>
      </c>
      <c r="M13" s="104">
        <v>84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54</v>
      </c>
      <c r="F15" s="97">
        <v>67</v>
      </c>
      <c r="G15" s="97">
        <v>70</v>
      </c>
      <c r="H15" s="98">
        <v>46</v>
      </c>
      <c r="I15" s="97">
        <v>46</v>
      </c>
      <c r="J15" s="99">
        <v>46</v>
      </c>
      <c r="K15" s="97">
        <v>64</v>
      </c>
      <c r="L15" s="97">
        <v>67</v>
      </c>
      <c r="M15" s="99">
        <v>68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68</v>
      </c>
      <c r="G16" s="104">
        <v>16</v>
      </c>
      <c r="H16" s="105">
        <v>15</v>
      </c>
      <c r="I16" s="104">
        <v>15</v>
      </c>
      <c r="J16" s="106">
        <v>15</v>
      </c>
      <c r="K16" s="104">
        <v>10</v>
      </c>
      <c r="L16" s="104">
        <v>11</v>
      </c>
      <c r="M16" s="106">
        <v>12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1</v>
      </c>
      <c r="L17" s="104">
        <v>1</v>
      </c>
      <c r="M17" s="106">
        <v>4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0</v>
      </c>
      <c r="F19" s="118">
        <v>0</v>
      </c>
      <c r="G19" s="118">
        <v>0</v>
      </c>
      <c r="H19" s="119">
        <v>0</v>
      </c>
      <c r="I19" s="118">
        <v>0</v>
      </c>
      <c r="J19" s="120">
        <v>0</v>
      </c>
      <c r="K19" s="118">
        <v>0</v>
      </c>
      <c r="L19" s="118">
        <v>2</v>
      </c>
      <c r="M19" s="118">
        <v>3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0</v>
      </c>
      <c r="F21" s="90">
        <f t="shared" ref="F21:M21" si="3">SUM(F22:F27)</f>
        <v>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0</v>
      </c>
      <c r="F31" s="148">
        <f t="shared" ref="F31:M31" si="4">SUM(F32:F34)</f>
        <v>0</v>
      </c>
      <c r="G31" s="148">
        <f t="shared" si="4"/>
        <v>0</v>
      </c>
      <c r="H31" s="149">
        <f t="shared" si="4"/>
        <v>0</v>
      </c>
      <c r="I31" s="148">
        <f t="shared" si="4"/>
        <v>0</v>
      </c>
      <c r="J31" s="150">
        <f t="shared" si="4"/>
        <v>0</v>
      </c>
      <c r="K31" s="148">
        <f t="shared" si="4"/>
        <v>0</v>
      </c>
      <c r="L31" s="148">
        <f t="shared" si="4"/>
        <v>0</v>
      </c>
      <c r="M31" s="148">
        <f t="shared" si="4"/>
        <v>0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0</v>
      </c>
      <c r="F32" s="97">
        <v>0</v>
      </c>
      <c r="G32" s="97">
        <v>0</v>
      </c>
      <c r="H32" s="98">
        <v>0</v>
      </c>
      <c r="I32" s="97">
        <v>0</v>
      </c>
      <c r="J32" s="99">
        <v>0</v>
      </c>
      <c r="K32" s="97">
        <v>0</v>
      </c>
      <c r="L32" s="97">
        <v>0</v>
      </c>
      <c r="M32" s="97">
        <v>0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113</v>
      </c>
      <c r="F36" s="90">
        <f t="shared" ref="F36:M36" si="5">SUM(F37:F38)</f>
        <v>528</v>
      </c>
      <c r="G36" s="90">
        <f t="shared" si="5"/>
        <v>112</v>
      </c>
      <c r="H36" s="91">
        <f t="shared" si="5"/>
        <v>130</v>
      </c>
      <c r="I36" s="90">
        <f t="shared" si="5"/>
        <v>130</v>
      </c>
      <c r="J36" s="92">
        <f t="shared" si="5"/>
        <v>130</v>
      </c>
      <c r="K36" s="90">
        <f t="shared" si="5"/>
        <v>105</v>
      </c>
      <c r="L36" s="90">
        <f t="shared" si="5"/>
        <v>0</v>
      </c>
      <c r="M36" s="90">
        <f t="shared" si="5"/>
        <v>0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113</v>
      </c>
      <c r="F38" s="111">
        <v>528</v>
      </c>
      <c r="G38" s="111">
        <v>112</v>
      </c>
      <c r="H38" s="112">
        <v>130</v>
      </c>
      <c r="I38" s="111">
        <v>130</v>
      </c>
      <c r="J38" s="113">
        <v>130</v>
      </c>
      <c r="K38" s="111">
        <v>105</v>
      </c>
      <c r="L38" s="111">
        <v>0</v>
      </c>
      <c r="M38" s="111">
        <v>0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0</v>
      </c>
      <c r="F39" s="90">
        <v>0</v>
      </c>
      <c r="G39" s="90">
        <v>123</v>
      </c>
      <c r="H39" s="91">
        <v>65</v>
      </c>
      <c r="I39" s="90">
        <v>65</v>
      </c>
      <c r="J39" s="92">
        <v>65</v>
      </c>
      <c r="K39" s="90">
        <v>69</v>
      </c>
      <c r="L39" s="90">
        <v>73</v>
      </c>
      <c r="M39" s="90">
        <v>77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1144</v>
      </c>
      <c r="F40" s="60">
        <f t="shared" ref="F40:M40" si="6">F4+F9+F21+F29+F31+F36+F39</f>
        <v>679</v>
      </c>
      <c r="G40" s="60">
        <f t="shared" si="6"/>
        <v>323</v>
      </c>
      <c r="H40" s="61">
        <f t="shared" si="6"/>
        <v>257</v>
      </c>
      <c r="I40" s="60">
        <f t="shared" si="6"/>
        <v>257</v>
      </c>
      <c r="J40" s="62">
        <f t="shared" si="6"/>
        <v>257</v>
      </c>
      <c r="K40" s="60">
        <f t="shared" si="6"/>
        <v>249</v>
      </c>
      <c r="L40" s="60">
        <f t="shared" si="6"/>
        <v>156</v>
      </c>
      <c r="M40" s="60">
        <f t="shared" si="6"/>
        <v>164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171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142080</v>
      </c>
      <c r="F4" s="90">
        <f t="shared" ref="F4:M4" si="0">F5+F8+F47</f>
        <v>160495</v>
      </c>
      <c r="G4" s="90">
        <f t="shared" si="0"/>
        <v>171384</v>
      </c>
      <c r="H4" s="91">
        <f t="shared" si="0"/>
        <v>170852</v>
      </c>
      <c r="I4" s="90">
        <f t="shared" si="0"/>
        <v>182496</v>
      </c>
      <c r="J4" s="92">
        <f t="shared" si="0"/>
        <v>182068</v>
      </c>
      <c r="K4" s="90">
        <f t="shared" si="0"/>
        <v>185329</v>
      </c>
      <c r="L4" s="90">
        <f t="shared" si="0"/>
        <v>190193</v>
      </c>
      <c r="M4" s="90">
        <f t="shared" si="0"/>
        <v>207172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104986</v>
      </c>
      <c r="F5" s="118">
        <f t="shared" ref="F5:M5" si="1">SUM(F6:F7)</f>
        <v>118926</v>
      </c>
      <c r="G5" s="118">
        <f t="shared" si="1"/>
        <v>125821</v>
      </c>
      <c r="H5" s="119">
        <f t="shared" si="1"/>
        <v>139029</v>
      </c>
      <c r="I5" s="118">
        <f t="shared" si="1"/>
        <v>138629</v>
      </c>
      <c r="J5" s="120">
        <f t="shared" si="1"/>
        <v>136999</v>
      </c>
      <c r="K5" s="118">
        <f t="shared" si="1"/>
        <v>145674</v>
      </c>
      <c r="L5" s="118">
        <f t="shared" si="1"/>
        <v>155490</v>
      </c>
      <c r="M5" s="118">
        <f t="shared" si="1"/>
        <v>166201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91827</v>
      </c>
      <c r="F6" s="97">
        <v>104030</v>
      </c>
      <c r="G6" s="97">
        <v>109856</v>
      </c>
      <c r="H6" s="98">
        <v>120708</v>
      </c>
      <c r="I6" s="97">
        <v>120308</v>
      </c>
      <c r="J6" s="99">
        <v>118607</v>
      </c>
      <c r="K6" s="97">
        <v>126095</v>
      </c>
      <c r="L6" s="97">
        <v>134937</v>
      </c>
      <c r="M6" s="97">
        <v>141771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13159</v>
      </c>
      <c r="F7" s="111">
        <v>14896</v>
      </c>
      <c r="G7" s="111">
        <v>15965</v>
      </c>
      <c r="H7" s="112">
        <v>18321</v>
      </c>
      <c r="I7" s="111">
        <v>18321</v>
      </c>
      <c r="J7" s="113">
        <v>18392</v>
      </c>
      <c r="K7" s="111">
        <v>19579</v>
      </c>
      <c r="L7" s="111">
        <v>20553</v>
      </c>
      <c r="M7" s="111">
        <v>24430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37094</v>
      </c>
      <c r="F8" s="118">
        <f t="shared" ref="F8:M8" si="2">SUM(F9:F46)</f>
        <v>41569</v>
      </c>
      <c r="G8" s="118">
        <f t="shared" si="2"/>
        <v>45563</v>
      </c>
      <c r="H8" s="119">
        <f t="shared" si="2"/>
        <v>31823</v>
      </c>
      <c r="I8" s="118">
        <f t="shared" si="2"/>
        <v>43867</v>
      </c>
      <c r="J8" s="120">
        <f t="shared" si="2"/>
        <v>45069</v>
      </c>
      <c r="K8" s="118">
        <f t="shared" si="2"/>
        <v>39655</v>
      </c>
      <c r="L8" s="118">
        <f t="shared" si="2"/>
        <v>34703</v>
      </c>
      <c r="M8" s="118">
        <f t="shared" si="2"/>
        <v>40971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465</v>
      </c>
      <c r="F9" s="97">
        <v>389</v>
      </c>
      <c r="G9" s="97">
        <v>448</v>
      </c>
      <c r="H9" s="98">
        <v>601</v>
      </c>
      <c r="I9" s="97">
        <v>601</v>
      </c>
      <c r="J9" s="99">
        <v>257</v>
      </c>
      <c r="K9" s="97">
        <v>590</v>
      </c>
      <c r="L9" s="97">
        <v>1140</v>
      </c>
      <c r="M9" s="97">
        <v>530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773</v>
      </c>
      <c r="F10" s="104">
        <v>1539</v>
      </c>
      <c r="G10" s="104">
        <v>1191</v>
      </c>
      <c r="H10" s="105">
        <v>716</v>
      </c>
      <c r="I10" s="104">
        <v>1266</v>
      </c>
      <c r="J10" s="106">
        <v>905</v>
      </c>
      <c r="K10" s="104">
        <v>892</v>
      </c>
      <c r="L10" s="104">
        <v>1371</v>
      </c>
      <c r="M10" s="104">
        <v>932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360</v>
      </c>
      <c r="F11" s="104">
        <v>535</v>
      </c>
      <c r="G11" s="104">
        <v>128</v>
      </c>
      <c r="H11" s="105">
        <v>260</v>
      </c>
      <c r="I11" s="104">
        <v>330</v>
      </c>
      <c r="J11" s="106">
        <v>225</v>
      </c>
      <c r="K11" s="104">
        <v>254</v>
      </c>
      <c r="L11" s="104">
        <v>496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3100</v>
      </c>
      <c r="I12" s="104">
        <v>3100</v>
      </c>
      <c r="J12" s="106">
        <v>0</v>
      </c>
      <c r="K12" s="104">
        <v>4300</v>
      </c>
      <c r="L12" s="104">
        <v>3606</v>
      </c>
      <c r="M12" s="104">
        <v>3900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143</v>
      </c>
      <c r="F13" s="104">
        <v>185</v>
      </c>
      <c r="G13" s="104">
        <v>247</v>
      </c>
      <c r="H13" s="105">
        <v>360</v>
      </c>
      <c r="I13" s="104">
        <v>560</v>
      </c>
      <c r="J13" s="106">
        <v>590</v>
      </c>
      <c r="K13" s="104">
        <v>470</v>
      </c>
      <c r="L13" s="104">
        <v>429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1622</v>
      </c>
      <c r="F14" s="104">
        <v>1380</v>
      </c>
      <c r="G14" s="104">
        <v>1183</v>
      </c>
      <c r="H14" s="105">
        <v>993</v>
      </c>
      <c r="I14" s="104">
        <v>1149</v>
      </c>
      <c r="J14" s="106">
        <v>2014</v>
      </c>
      <c r="K14" s="104">
        <v>1081</v>
      </c>
      <c r="L14" s="104">
        <v>1102</v>
      </c>
      <c r="M14" s="104">
        <v>1614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6118</v>
      </c>
      <c r="F15" s="104">
        <v>5454</v>
      </c>
      <c r="G15" s="104">
        <v>6298</v>
      </c>
      <c r="H15" s="105">
        <v>5541</v>
      </c>
      <c r="I15" s="104">
        <v>6841</v>
      </c>
      <c r="J15" s="106">
        <v>6060</v>
      </c>
      <c r="K15" s="104">
        <v>4980</v>
      </c>
      <c r="L15" s="104">
        <v>2726</v>
      </c>
      <c r="M15" s="104">
        <v>5364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1363</v>
      </c>
      <c r="F16" s="104">
        <v>1182</v>
      </c>
      <c r="G16" s="104">
        <v>2115</v>
      </c>
      <c r="H16" s="105">
        <v>1343</v>
      </c>
      <c r="I16" s="104">
        <v>2291</v>
      </c>
      <c r="J16" s="106">
        <v>1240</v>
      </c>
      <c r="K16" s="104">
        <v>860</v>
      </c>
      <c r="L16" s="104">
        <v>1060</v>
      </c>
      <c r="M16" s="104">
        <v>1400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1656</v>
      </c>
      <c r="F17" s="104">
        <v>4166</v>
      </c>
      <c r="G17" s="104">
        <v>3528</v>
      </c>
      <c r="H17" s="105">
        <v>491</v>
      </c>
      <c r="I17" s="104">
        <v>1171</v>
      </c>
      <c r="J17" s="106">
        <v>5451</v>
      </c>
      <c r="K17" s="104">
        <v>461</v>
      </c>
      <c r="L17" s="104">
        <v>752</v>
      </c>
      <c r="M17" s="104">
        <v>852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1741</v>
      </c>
      <c r="F21" s="104">
        <v>373</v>
      </c>
      <c r="G21" s="104">
        <v>713</v>
      </c>
      <c r="H21" s="105">
        <v>300</v>
      </c>
      <c r="I21" s="104">
        <v>550</v>
      </c>
      <c r="J21" s="106">
        <v>766</v>
      </c>
      <c r="K21" s="104">
        <v>300</v>
      </c>
      <c r="L21" s="104">
        <v>0</v>
      </c>
      <c r="M21" s="104">
        <v>550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5685</v>
      </c>
      <c r="F22" s="104">
        <v>5053</v>
      </c>
      <c r="G22" s="104">
        <v>5405</v>
      </c>
      <c r="H22" s="105">
        <v>1986</v>
      </c>
      <c r="I22" s="104">
        <v>5186</v>
      </c>
      <c r="J22" s="106">
        <v>5464</v>
      </c>
      <c r="K22" s="104">
        <v>6516</v>
      </c>
      <c r="L22" s="104">
        <v>5411</v>
      </c>
      <c r="M22" s="104">
        <v>5783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480</v>
      </c>
      <c r="L23" s="104">
        <v>150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287</v>
      </c>
      <c r="F24" s="104">
        <v>46</v>
      </c>
      <c r="G24" s="104">
        <v>260</v>
      </c>
      <c r="H24" s="105">
        <v>615</v>
      </c>
      <c r="I24" s="104">
        <v>665</v>
      </c>
      <c r="J24" s="106">
        <v>230</v>
      </c>
      <c r="K24" s="104">
        <v>250</v>
      </c>
      <c r="L24" s="104">
        <v>809</v>
      </c>
      <c r="M24" s="104">
        <v>253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60</v>
      </c>
      <c r="K25" s="104">
        <v>462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280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84</v>
      </c>
      <c r="F29" s="104">
        <v>61</v>
      </c>
      <c r="G29" s="104">
        <v>137</v>
      </c>
      <c r="H29" s="105">
        <v>70</v>
      </c>
      <c r="I29" s="104">
        <v>150</v>
      </c>
      <c r="J29" s="106">
        <v>0</v>
      </c>
      <c r="K29" s="104">
        <v>120</v>
      </c>
      <c r="L29" s="104">
        <v>179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32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28</v>
      </c>
      <c r="F31" s="104">
        <v>5</v>
      </c>
      <c r="G31" s="104">
        <v>29</v>
      </c>
      <c r="H31" s="105">
        <v>35</v>
      </c>
      <c r="I31" s="104">
        <v>85</v>
      </c>
      <c r="J31" s="106">
        <v>0</v>
      </c>
      <c r="K31" s="104">
        <v>50</v>
      </c>
      <c r="L31" s="104">
        <v>62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4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532</v>
      </c>
      <c r="F36" s="104">
        <v>329</v>
      </c>
      <c r="G36" s="104">
        <v>487</v>
      </c>
      <c r="H36" s="105">
        <v>470</v>
      </c>
      <c r="I36" s="104">
        <v>1030</v>
      </c>
      <c r="J36" s="106">
        <v>0</v>
      </c>
      <c r="K36" s="104">
        <v>262</v>
      </c>
      <c r="L36" s="104">
        <v>413</v>
      </c>
      <c r="M36" s="104">
        <v>600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611</v>
      </c>
      <c r="F37" s="104">
        <v>910</v>
      </c>
      <c r="G37" s="104">
        <v>595</v>
      </c>
      <c r="H37" s="105">
        <v>585</v>
      </c>
      <c r="I37" s="104">
        <v>815</v>
      </c>
      <c r="J37" s="106">
        <v>925</v>
      </c>
      <c r="K37" s="104">
        <v>460</v>
      </c>
      <c r="L37" s="104">
        <v>358</v>
      </c>
      <c r="M37" s="104">
        <v>954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1449</v>
      </c>
      <c r="F38" s="104">
        <v>1093</v>
      </c>
      <c r="G38" s="104">
        <v>1507</v>
      </c>
      <c r="H38" s="105">
        <v>1169</v>
      </c>
      <c r="I38" s="104">
        <v>1599</v>
      </c>
      <c r="J38" s="106">
        <v>1775</v>
      </c>
      <c r="K38" s="104">
        <v>1129</v>
      </c>
      <c r="L38" s="104">
        <v>1119</v>
      </c>
      <c r="M38" s="104">
        <v>1675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2520</v>
      </c>
      <c r="F39" s="104">
        <v>2761</v>
      </c>
      <c r="G39" s="104">
        <v>2285</v>
      </c>
      <c r="H39" s="105">
        <v>1300</v>
      </c>
      <c r="I39" s="104">
        <v>1649</v>
      </c>
      <c r="J39" s="106">
        <v>1629</v>
      </c>
      <c r="K39" s="104">
        <v>1230</v>
      </c>
      <c r="L39" s="104">
        <v>1837</v>
      </c>
      <c r="M39" s="104">
        <v>2740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34</v>
      </c>
      <c r="F40" s="104">
        <v>21</v>
      </c>
      <c r="G40" s="104">
        <v>20</v>
      </c>
      <c r="H40" s="105">
        <v>0</v>
      </c>
      <c r="I40" s="104">
        <v>0</v>
      </c>
      <c r="J40" s="106">
        <v>19</v>
      </c>
      <c r="K40" s="104">
        <v>1500</v>
      </c>
      <c r="L40" s="104">
        <v>1500</v>
      </c>
      <c r="M40" s="104">
        <v>1008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1202</v>
      </c>
      <c r="F41" s="104">
        <v>1223</v>
      </c>
      <c r="G41" s="104">
        <v>1028</v>
      </c>
      <c r="H41" s="105">
        <v>483</v>
      </c>
      <c r="I41" s="104">
        <v>1603</v>
      </c>
      <c r="J41" s="106">
        <v>1733</v>
      </c>
      <c r="K41" s="104">
        <v>600</v>
      </c>
      <c r="L41" s="104">
        <v>304</v>
      </c>
      <c r="M41" s="104">
        <v>1277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8590</v>
      </c>
      <c r="F42" s="104">
        <v>12214</v>
      </c>
      <c r="G42" s="104">
        <v>15466</v>
      </c>
      <c r="H42" s="105">
        <v>10076</v>
      </c>
      <c r="I42" s="104">
        <v>11627</v>
      </c>
      <c r="J42" s="106">
        <v>13386</v>
      </c>
      <c r="K42" s="104">
        <v>10479</v>
      </c>
      <c r="L42" s="104">
        <v>8316</v>
      </c>
      <c r="M42" s="104">
        <v>10939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323</v>
      </c>
      <c r="F43" s="104">
        <v>485</v>
      </c>
      <c r="G43" s="104">
        <v>459</v>
      </c>
      <c r="H43" s="105">
        <v>370</v>
      </c>
      <c r="I43" s="104">
        <v>570</v>
      </c>
      <c r="J43" s="106">
        <v>340</v>
      </c>
      <c r="K43" s="104">
        <v>848</v>
      </c>
      <c r="L43" s="104">
        <v>693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234</v>
      </c>
      <c r="F44" s="104">
        <v>804</v>
      </c>
      <c r="G44" s="104">
        <v>853</v>
      </c>
      <c r="H44" s="105">
        <v>85</v>
      </c>
      <c r="I44" s="104">
        <v>125</v>
      </c>
      <c r="J44" s="106">
        <v>646</v>
      </c>
      <c r="K44" s="104">
        <v>60</v>
      </c>
      <c r="L44" s="104">
        <v>276</v>
      </c>
      <c r="M44" s="104">
        <v>230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1274</v>
      </c>
      <c r="F45" s="104">
        <v>1325</v>
      </c>
      <c r="G45" s="104">
        <v>1181</v>
      </c>
      <c r="H45" s="105">
        <v>874</v>
      </c>
      <c r="I45" s="104">
        <v>904</v>
      </c>
      <c r="J45" s="106">
        <v>1354</v>
      </c>
      <c r="K45" s="104">
        <v>741</v>
      </c>
      <c r="L45" s="104">
        <v>594</v>
      </c>
      <c r="M45" s="104">
        <v>370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45223</v>
      </c>
      <c r="F51" s="90">
        <f t="shared" ref="F51:M51" si="4">F52+F59+F62+F63+F64+F72+F73</f>
        <v>51766</v>
      </c>
      <c r="G51" s="90">
        <f t="shared" si="4"/>
        <v>65301</v>
      </c>
      <c r="H51" s="91">
        <f t="shared" si="4"/>
        <v>53535</v>
      </c>
      <c r="I51" s="90">
        <f t="shared" si="4"/>
        <v>68107</v>
      </c>
      <c r="J51" s="92">
        <f t="shared" si="4"/>
        <v>68235</v>
      </c>
      <c r="K51" s="90">
        <f t="shared" si="4"/>
        <v>60556</v>
      </c>
      <c r="L51" s="90">
        <f t="shared" si="4"/>
        <v>61522</v>
      </c>
      <c r="M51" s="90">
        <f t="shared" si="4"/>
        <v>61044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8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0</v>
      </c>
      <c r="F56" s="118">
        <f t="shared" ref="F56:M56" si="7">SUM(F57:F58)</f>
        <v>8</v>
      </c>
      <c r="G56" s="118">
        <f t="shared" si="7"/>
        <v>0</v>
      </c>
      <c r="H56" s="119">
        <f t="shared" si="7"/>
        <v>0</v>
      </c>
      <c r="I56" s="118">
        <f t="shared" si="7"/>
        <v>0</v>
      </c>
      <c r="J56" s="120">
        <f t="shared" si="7"/>
        <v>0</v>
      </c>
      <c r="K56" s="118">
        <f t="shared" si="7"/>
        <v>0</v>
      </c>
      <c r="L56" s="118">
        <f t="shared" si="7"/>
        <v>0</v>
      </c>
      <c r="M56" s="118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8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45223</v>
      </c>
      <c r="F72" s="104">
        <v>51738</v>
      </c>
      <c r="G72" s="104">
        <v>65291</v>
      </c>
      <c r="H72" s="105">
        <v>53485</v>
      </c>
      <c r="I72" s="104">
        <v>68057</v>
      </c>
      <c r="J72" s="106">
        <v>68185</v>
      </c>
      <c r="K72" s="104">
        <v>60506</v>
      </c>
      <c r="L72" s="104">
        <v>61467</v>
      </c>
      <c r="M72" s="104">
        <v>60974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20</v>
      </c>
      <c r="G73" s="104">
        <f t="shared" si="12"/>
        <v>10</v>
      </c>
      <c r="H73" s="105">
        <f t="shared" si="12"/>
        <v>50</v>
      </c>
      <c r="I73" s="104">
        <f t="shared" si="12"/>
        <v>50</v>
      </c>
      <c r="J73" s="106">
        <f t="shared" si="12"/>
        <v>50</v>
      </c>
      <c r="K73" s="104">
        <f t="shared" si="12"/>
        <v>50</v>
      </c>
      <c r="L73" s="104">
        <f t="shared" si="12"/>
        <v>55</v>
      </c>
      <c r="M73" s="104">
        <f t="shared" si="12"/>
        <v>70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20</v>
      </c>
      <c r="G74" s="97">
        <v>10</v>
      </c>
      <c r="H74" s="98">
        <v>50</v>
      </c>
      <c r="I74" s="97">
        <v>50</v>
      </c>
      <c r="J74" s="99">
        <v>50</v>
      </c>
      <c r="K74" s="97">
        <v>50</v>
      </c>
      <c r="L74" s="97">
        <v>55</v>
      </c>
      <c r="M74" s="97">
        <v>70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2324</v>
      </c>
      <c r="F77" s="90">
        <f t="shared" ref="F77:M77" si="13">F78+F81+F84+F85+F86+F87+F88</f>
        <v>5556</v>
      </c>
      <c r="G77" s="90">
        <f t="shared" si="13"/>
        <v>1604</v>
      </c>
      <c r="H77" s="91">
        <f t="shared" si="13"/>
        <v>1600</v>
      </c>
      <c r="I77" s="90">
        <f t="shared" si="13"/>
        <v>1180</v>
      </c>
      <c r="J77" s="92">
        <f t="shared" si="13"/>
        <v>1480</v>
      </c>
      <c r="K77" s="90">
        <f t="shared" si="13"/>
        <v>2630</v>
      </c>
      <c r="L77" s="90">
        <f t="shared" si="13"/>
        <v>2842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2324</v>
      </c>
      <c r="F81" s="104">
        <f t="shared" ref="F81:M81" si="15">SUM(F82:F83)</f>
        <v>5556</v>
      </c>
      <c r="G81" s="104">
        <f t="shared" si="15"/>
        <v>1595</v>
      </c>
      <c r="H81" s="105">
        <f t="shared" si="15"/>
        <v>1600</v>
      </c>
      <c r="I81" s="104">
        <f t="shared" si="15"/>
        <v>1180</v>
      </c>
      <c r="J81" s="106">
        <f t="shared" si="15"/>
        <v>1480</v>
      </c>
      <c r="K81" s="104">
        <f t="shared" si="15"/>
        <v>2630</v>
      </c>
      <c r="L81" s="104">
        <f t="shared" si="15"/>
        <v>2842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797</v>
      </c>
      <c r="F82" s="97">
        <v>0</v>
      </c>
      <c r="G82" s="97">
        <v>628</v>
      </c>
      <c r="H82" s="98">
        <v>550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1527</v>
      </c>
      <c r="F83" s="111">
        <v>5556</v>
      </c>
      <c r="G83" s="111">
        <v>967</v>
      </c>
      <c r="H83" s="112">
        <v>1050</v>
      </c>
      <c r="I83" s="111">
        <v>1180</v>
      </c>
      <c r="J83" s="113">
        <v>1480</v>
      </c>
      <c r="K83" s="111">
        <v>2630</v>
      </c>
      <c r="L83" s="111">
        <v>2842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9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1624</v>
      </c>
      <c r="F90" s="90">
        <v>0</v>
      </c>
      <c r="G90" s="90">
        <v>138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191251</v>
      </c>
      <c r="F92" s="60">
        <f t="shared" ref="F92:M92" si="16">F4+F51+F77+F90</f>
        <v>217817</v>
      </c>
      <c r="G92" s="60">
        <f t="shared" si="16"/>
        <v>238427</v>
      </c>
      <c r="H92" s="61">
        <f t="shared" si="16"/>
        <v>225987</v>
      </c>
      <c r="I92" s="60">
        <f t="shared" si="16"/>
        <v>251783</v>
      </c>
      <c r="J92" s="62">
        <f t="shared" si="16"/>
        <v>251783</v>
      </c>
      <c r="K92" s="60">
        <f t="shared" si="16"/>
        <v>248515</v>
      </c>
      <c r="L92" s="60">
        <f t="shared" si="16"/>
        <v>254557</v>
      </c>
      <c r="M92" s="60">
        <f t="shared" si="16"/>
        <v>268216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154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56024</v>
      </c>
      <c r="F4" s="90">
        <f t="shared" ref="F4:M4" si="0">F5+F8+F47</f>
        <v>62207</v>
      </c>
      <c r="G4" s="90">
        <f t="shared" si="0"/>
        <v>68240</v>
      </c>
      <c r="H4" s="91">
        <f t="shared" si="0"/>
        <v>68168</v>
      </c>
      <c r="I4" s="90">
        <f t="shared" si="0"/>
        <v>74762</v>
      </c>
      <c r="J4" s="92">
        <f t="shared" si="0"/>
        <v>72712</v>
      </c>
      <c r="K4" s="90">
        <f t="shared" si="0"/>
        <v>73808</v>
      </c>
      <c r="L4" s="90">
        <f t="shared" si="0"/>
        <v>74127</v>
      </c>
      <c r="M4" s="90">
        <f t="shared" si="0"/>
        <v>81709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32821</v>
      </c>
      <c r="F5" s="118">
        <f t="shared" ref="F5:M5" si="1">SUM(F6:F7)</f>
        <v>34609</v>
      </c>
      <c r="G5" s="118">
        <f t="shared" si="1"/>
        <v>41930</v>
      </c>
      <c r="H5" s="119">
        <f t="shared" si="1"/>
        <v>48093</v>
      </c>
      <c r="I5" s="118">
        <f t="shared" si="1"/>
        <v>46643</v>
      </c>
      <c r="J5" s="120">
        <f t="shared" si="1"/>
        <v>45863</v>
      </c>
      <c r="K5" s="118">
        <f t="shared" si="1"/>
        <v>49927</v>
      </c>
      <c r="L5" s="118">
        <f t="shared" si="1"/>
        <v>53667</v>
      </c>
      <c r="M5" s="118">
        <f t="shared" si="1"/>
        <v>57469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28825</v>
      </c>
      <c r="F6" s="97">
        <v>30373</v>
      </c>
      <c r="G6" s="97">
        <v>37173</v>
      </c>
      <c r="H6" s="98">
        <v>42787</v>
      </c>
      <c r="I6" s="97">
        <v>41337</v>
      </c>
      <c r="J6" s="99">
        <v>40503</v>
      </c>
      <c r="K6" s="97">
        <v>44309</v>
      </c>
      <c r="L6" s="97">
        <v>47791</v>
      </c>
      <c r="M6" s="97">
        <v>49903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3996</v>
      </c>
      <c r="F7" s="111">
        <v>4236</v>
      </c>
      <c r="G7" s="111">
        <v>4757</v>
      </c>
      <c r="H7" s="112">
        <v>5306</v>
      </c>
      <c r="I7" s="111">
        <v>5306</v>
      </c>
      <c r="J7" s="113">
        <v>5360</v>
      </c>
      <c r="K7" s="111">
        <v>5618</v>
      </c>
      <c r="L7" s="111">
        <v>5876</v>
      </c>
      <c r="M7" s="111">
        <v>7566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23203</v>
      </c>
      <c r="F8" s="118">
        <f t="shared" ref="F8:M8" si="2">SUM(F9:F46)</f>
        <v>27598</v>
      </c>
      <c r="G8" s="118">
        <f t="shared" si="2"/>
        <v>26310</v>
      </c>
      <c r="H8" s="119">
        <f t="shared" si="2"/>
        <v>20075</v>
      </c>
      <c r="I8" s="118">
        <f t="shared" si="2"/>
        <v>28119</v>
      </c>
      <c r="J8" s="120">
        <f t="shared" si="2"/>
        <v>26849</v>
      </c>
      <c r="K8" s="118">
        <f t="shared" si="2"/>
        <v>23881</v>
      </c>
      <c r="L8" s="118">
        <f t="shared" si="2"/>
        <v>20460</v>
      </c>
      <c r="M8" s="118">
        <f t="shared" si="2"/>
        <v>24240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28</v>
      </c>
      <c r="F9" s="97">
        <v>125</v>
      </c>
      <c r="G9" s="97">
        <v>77</v>
      </c>
      <c r="H9" s="98">
        <v>211</v>
      </c>
      <c r="I9" s="97">
        <v>211</v>
      </c>
      <c r="J9" s="99">
        <v>71</v>
      </c>
      <c r="K9" s="97">
        <v>170</v>
      </c>
      <c r="L9" s="97">
        <v>766</v>
      </c>
      <c r="M9" s="97">
        <v>60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637</v>
      </c>
      <c r="F10" s="104">
        <v>1502</v>
      </c>
      <c r="G10" s="104">
        <v>959</v>
      </c>
      <c r="H10" s="105">
        <v>400</v>
      </c>
      <c r="I10" s="104">
        <v>900</v>
      </c>
      <c r="J10" s="106">
        <v>805</v>
      </c>
      <c r="K10" s="104">
        <v>762</v>
      </c>
      <c r="L10" s="104">
        <v>871</v>
      </c>
      <c r="M10" s="104">
        <v>632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360</v>
      </c>
      <c r="F11" s="104">
        <v>523</v>
      </c>
      <c r="G11" s="104">
        <v>128</v>
      </c>
      <c r="H11" s="105">
        <v>230</v>
      </c>
      <c r="I11" s="104">
        <v>300</v>
      </c>
      <c r="J11" s="106">
        <v>225</v>
      </c>
      <c r="K11" s="104">
        <v>254</v>
      </c>
      <c r="L11" s="104">
        <v>496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3100</v>
      </c>
      <c r="I12" s="104">
        <v>3100</v>
      </c>
      <c r="J12" s="106">
        <v>0</v>
      </c>
      <c r="K12" s="104">
        <v>4300</v>
      </c>
      <c r="L12" s="104">
        <v>3606</v>
      </c>
      <c r="M12" s="104">
        <v>3900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121</v>
      </c>
      <c r="F13" s="104">
        <v>150</v>
      </c>
      <c r="G13" s="104">
        <v>191</v>
      </c>
      <c r="H13" s="105">
        <v>300</v>
      </c>
      <c r="I13" s="104">
        <v>500</v>
      </c>
      <c r="J13" s="106">
        <v>530</v>
      </c>
      <c r="K13" s="104">
        <v>400</v>
      </c>
      <c r="L13" s="104">
        <v>234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80</v>
      </c>
      <c r="F14" s="104">
        <v>189</v>
      </c>
      <c r="G14" s="104">
        <v>189</v>
      </c>
      <c r="H14" s="105">
        <v>175</v>
      </c>
      <c r="I14" s="104">
        <v>181</v>
      </c>
      <c r="J14" s="106">
        <v>159</v>
      </c>
      <c r="K14" s="104">
        <v>121</v>
      </c>
      <c r="L14" s="104">
        <v>280</v>
      </c>
      <c r="M14" s="104">
        <v>16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6097</v>
      </c>
      <c r="F15" s="104">
        <v>5445</v>
      </c>
      <c r="G15" s="104">
        <v>6143</v>
      </c>
      <c r="H15" s="105">
        <v>4870</v>
      </c>
      <c r="I15" s="104">
        <v>6170</v>
      </c>
      <c r="J15" s="106">
        <v>5860</v>
      </c>
      <c r="K15" s="104">
        <v>4980</v>
      </c>
      <c r="L15" s="104">
        <v>2526</v>
      </c>
      <c r="M15" s="104">
        <v>4880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1363</v>
      </c>
      <c r="F16" s="104">
        <v>1182</v>
      </c>
      <c r="G16" s="104">
        <v>2115</v>
      </c>
      <c r="H16" s="105">
        <v>1343</v>
      </c>
      <c r="I16" s="104">
        <v>2291</v>
      </c>
      <c r="J16" s="106">
        <v>1240</v>
      </c>
      <c r="K16" s="104">
        <v>860</v>
      </c>
      <c r="L16" s="104">
        <v>1060</v>
      </c>
      <c r="M16" s="104">
        <v>1400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1654</v>
      </c>
      <c r="F17" s="104">
        <v>4135</v>
      </c>
      <c r="G17" s="104">
        <v>3511</v>
      </c>
      <c r="H17" s="105">
        <v>451</v>
      </c>
      <c r="I17" s="104">
        <v>1131</v>
      </c>
      <c r="J17" s="106">
        <v>5418</v>
      </c>
      <c r="K17" s="104">
        <v>366</v>
      </c>
      <c r="L17" s="104">
        <v>580</v>
      </c>
      <c r="M17" s="104">
        <v>852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3950</v>
      </c>
      <c r="F22" s="104">
        <v>2717</v>
      </c>
      <c r="G22" s="104">
        <v>2231</v>
      </c>
      <c r="H22" s="105">
        <v>1686</v>
      </c>
      <c r="I22" s="104">
        <v>3386</v>
      </c>
      <c r="J22" s="106">
        <v>3004</v>
      </c>
      <c r="K22" s="104">
        <v>2050</v>
      </c>
      <c r="L22" s="104">
        <v>1958</v>
      </c>
      <c r="M22" s="104">
        <v>2650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360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189</v>
      </c>
      <c r="F24" s="104">
        <v>38</v>
      </c>
      <c r="G24" s="104">
        <v>183</v>
      </c>
      <c r="H24" s="105">
        <v>435</v>
      </c>
      <c r="I24" s="104">
        <v>435</v>
      </c>
      <c r="J24" s="106">
        <v>130</v>
      </c>
      <c r="K24" s="104">
        <v>70</v>
      </c>
      <c r="L24" s="104">
        <v>653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60</v>
      </c>
      <c r="K25" s="104">
        <v>462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260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84</v>
      </c>
      <c r="F29" s="104">
        <v>61</v>
      </c>
      <c r="G29" s="104">
        <v>137</v>
      </c>
      <c r="H29" s="105">
        <v>70</v>
      </c>
      <c r="I29" s="104">
        <v>150</v>
      </c>
      <c r="J29" s="106">
        <v>0</v>
      </c>
      <c r="K29" s="104">
        <v>120</v>
      </c>
      <c r="L29" s="104">
        <v>179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32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4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532</v>
      </c>
      <c r="F36" s="104">
        <v>329</v>
      </c>
      <c r="G36" s="104">
        <v>473</v>
      </c>
      <c r="H36" s="105">
        <v>450</v>
      </c>
      <c r="I36" s="104">
        <v>1010</v>
      </c>
      <c r="J36" s="106">
        <v>0</v>
      </c>
      <c r="K36" s="104">
        <v>262</v>
      </c>
      <c r="L36" s="104">
        <v>303</v>
      </c>
      <c r="M36" s="104">
        <v>600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611</v>
      </c>
      <c r="F37" s="104">
        <v>910</v>
      </c>
      <c r="G37" s="104">
        <v>590</v>
      </c>
      <c r="H37" s="105">
        <v>585</v>
      </c>
      <c r="I37" s="104">
        <v>815</v>
      </c>
      <c r="J37" s="106">
        <v>925</v>
      </c>
      <c r="K37" s="104">
        <v>460</v>
      </c>
      <c r="L37" s="104">
        <v>358</v>
      </c>
      <c r="M37" s="104">
        <v>940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1161</v>
      </c>
      <c r="F38" s="104">
        <v>930</v>
      </c>
      <c r="G38" s="104">
        <v>1334</v>
      </c>
      <c r="H38" s="105">
        <v>780</v>
      </c>
      <c r="I38" s="104">
        <v>1160</v>
      </c>
      <c r="J38" s="106">
        <v>1569</v>
      </c>
      <c r="K38" s="104">
        <v>804</v>
      </c>
      <c r="L38" s="104">
        <v>405</v>
      </c>
      <c r="M38" s="104">
        <v>940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2520</v>
      </c>
      <c r="F39" s="104">
        <v>2761</v>
      </c>
      <c r="G39" s="104">
        <v>2285</v>
      </c>
      <c r="H39" s="105">
        <v>1300</v>
      </c>
      <c r="I39" s="104">
        <v>1649</v>
      </c>
      <c r="J39" s="106">
        <v>1629</v>
      </c>
      <c r="K39" s="104">
        <v>1230</v>
      </c>
      <c r="L39" s="104">
        <v>1837</v>
      </c>
      <c r="M39" s="104">
        <v>2740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34</v>
      </c>
      <c r="F40" s="104">
        <v>21</v>
      </c>
      <c r="G40" s="104">
        <v>20</v>
      </c>
      <c r="H40" s="105">
        <v>0</v>
      </c>
      <c r="I40" s="104">
        <v>0</v>
      </c>
      <c r="J40" s="106">
        <v>19</v>
      </c>
      <c r="K40" s="104">
        <v>1500</v>
      </c>
      <c r="L40" s="104">
        <v>1500</v>
      </c>
      <c r="M40" s="104">
        <v>788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138</v>
      </c>
      <c r="F41" s="104">
        <v>396</v>
      </c>
      <c r="G41" s="104">
        <v>275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3006</v>
      </c>
      <c r="F42" s="104">
        <v>4797</v>
      </c>
      <c r="G42" s="104">
        <v>4505</v>
      </c>
      <c r="H42" s="105">
        <v>3240</v>
      </c>
      <c r="I42" s="104">
        <v>4011</v>
      </c>
      <c r="J42" s="106">
        <v>4374</v>
      </c>
      <c r="K42" s="104">
        <v>3505</v>
      </c>
      <c r="L42" s="104">
        <v>2208</v>
      </c>
      <c r="M42" s="104">
        <v>3612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296</v>
      </c>
      <c r="F43" s="104">
        <v>396</v>
      </c>
      <c r="G43" s="104">
        <v>361</v>
      </c>
      <c r="H43" s="105">
        <v>200</v>
      </c>
      <c r="I43" s="104">
        <v>400</v>
      </c>
      <c r="J43" s="106">
        <v>270</v>
      </c>
      <c r="K43" s="104">
        <v>424</v>
      </c>
      <c r="L43" s="104">
        <v>209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48</v>
      </c>
      <c r="F44" s="104">
        <v>802</v>
      </c>
      <c r="G44" s="104">
        <v>361</v>
      </c>
      <c r="H44" s="105">
        <v>75</v>
      </c>
      <c r="I44" s="104">
        <v>115</v>
      </c>
      <c r="J44" s="106">
        <v>367</v>
      </c>
      <c r="K44" s="104">
        <v>60</v>
      </c>
      <c r="L44" s="104">
        <v>234</v>
      </c>
      <c r="M44" s="104">
        <v>230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294</v>
      </c>
      <c r="F45" s="104">
        <v>153</v>
      </c>
      <c r="G45" s="104">
        <v>242</v>
      </c>
      <c r="H45" s="105">
        <v>174</v>
      </c>
      <c r="I45" s="104">
        <v>204</v>
      </c>
      <c r="J45" s="106">
        <v>194</v>
      </c>
      <c r="K45" s="104">
        <v>101</v>
      </c>
      <c r="L45" s="104">
        <v>197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28</v>
      </c>
      <c r="G51" s="90">
        <f t="shared" si="4"/>
        <v>10</v>
      </c>
      <c r="H51" s="91">
        <f t="shared" si="4"/>
        <v>50</v>
      </c>
      <c r="I51" s="90">
        <f t="shared" si="4"/>
        <v>50</v>
      </c>
      <c r="J51" s="92">
        <f t="shared" si="4"/>
        <v>50</v>
      </c>
      <c r="K51" s="90">
        <f t="shared" si="4"/>
        <v>50</v>
      </c>
      <c r="L51" s="90">
        <f t="shared" si="4"/>
        <v>55</v>
      </c>
      <c r="M51" s="90">
        <f t="shared" si="4"/>
        <v>70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8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8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8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20</v>
      </c>
      <c r="G73" s="104">
        <f t="shared" si="12"/>
        <v>10</v>
      </c>
      <c r="H73" s="105">
        <f t="shared" si="12"/>
        <v>50</v>
      </c>
      <c r="I73" s="104">
        <f t="shared" si="12"/>
        <v>50</v>
      </c>
      <c r="J73" s="106">
        <f t="shared" si="12"/>
        <v>50</v>
      </c>
      <c r="K73" s="104">
        <f t="shared" si="12"/>
        <v>50</v>
      </c>
      <c r="L73" s="104">
        <f t="shared" si="12"/>
        <v>55</v>
      </c>
      <c r="M73" s="104">
        <f t="shared" si="12"/>
        <v>70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20</v>
      </c>
      <c r="G74" s="97">
        <v>10</v>
      </c>
      <c r="H74" s="98">
        <v>50</v>
      </c>
      <c r="I74" s="97">
        <v>50</v>
      </c>
      <c r="J74" s="99">
        <v>50</v>
      </c>
      <c r="K74" s="97">
        <v>50</v>
      </c>
      <c r="L74" s="97">
        <v>55</v>
      </c>
      <c r="M74" s="97">
        <v>70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2324</v>
      </c>
      <c r="F77" s="90">
        <f t="shared" ref="F77:M77" si="13">F78+F81+F84+F85+F86+F87+F88</f>
        <v>5556</v>
      </c>
      <c r="G77" s="90">
        <f t="shared" si="13"/>
        <v>1423</v>
      </c>
      <c r="H77" s="91">
        <f t="shared" si="13"/>
        <v>1600</v>
      </c>
      <c r="I77" s="90">
        <f t="shared" si="13"/>
        <v>1180</v>
      </c>
      <c r="J77" s="92">
        <f t="shared" si="13"/>
        <v>1480</v>
      </c>
      <c r="K77" s="90">
        <f t="shared" si="13"/>
        <v>2630</v>
      </c>
      <c r="L77" s="90">
        <f t="shared" si="13"/>
        <v>2842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2324</v>
      </c>
      <c r="F81" s="104">
        <f t="shared" ref="F81:M81" si="15">SUM(F82:F83)</f>
        <v>5556</v>
      </c>
      <c r="G81" s="104">
        <f t="shared" si="15"/>
        <v>1414</v>
      </c>
      <c r="H81" s="105">
        <f t="shared" si="15"/>
        <v>1600</v>
      </c>
      <c r="I81" s="104">
        <f t="shared" si="15"/>
        <v>1180</v>
      </c>
      <c r="J81" s="106">
        <f t="shared" si="15"/>
        <v>1480</v>
      </c>
      <c r="K81" s="104">
        <f t="shared" si="15"/>
        <v>2630</v>
      </c>
      <c r="L81" s="104">
        <f t="shared" si="15"/>
        <v>2842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797</v>
      </c>
      <c r="F82" s="97">
        <v>0</v>
      </c>
      <c r="G82" s="97">
        <v>628</v>
      </c>
      <c r="H82" s="98">
        <v>550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1527</v>
      </c>
      <c r="F83" s="111">
        <v>5556</v>
      </c>
      <c r="G83" s="111">
        <v>786</v>
      </c>
      <c r="H83" s="112">
        <v>1050</v>
      </c>
      <c r="I83" s="111">
        <v>1180</v>
      </c>
      <c r="J83" s="113">
        <v>1480</v>
      </c>
      <c r="K83" s="111">
        <v>2630</v>
      </c>
      <c r="L83" s="111">
        <v>2842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9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1624</v>
      </c>
      <c r="F90" s="90">
        <v>0</v>
      </c>
      <c r="G90" s="90">
        <v>138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59972</v>
      </c>
      <c r="F92" s="60">
        <f t="shared" ref="F92:M92" si="16">F4+F51+F77+F90</f>
        <v>67791</v>
      </c>
      <c r="G92" s="60">
        <f t="shared" si="16"/>
        <v>69811</v>
      </c>
      <c r="H92" s="61">
        <f t="shared" si="16"/>
        <v>69818</v>
      </c>
      <c r="I92" s="60">
        <f t="shared" si="16"/>
        <v>75992</v>
      </c>
      <c r="J92" s="62">
        <f t="shared" si="16"/>
        <v>74242</v>
      </c>
      <c r="K92" s="60">
        <f t="shared" si="16"/>
        <v>76488</v>
      </c>
      <c r="L92" s="60">
        <f t="shared" si="16"/>
        <v>77024</v>
      </c>
      <c r="M92" s="60">
        <f t="shared" si="16"/>
        <v>81779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172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5148</v>
      </c>
      <c r="F4" s="90">
        <f t="shared" ref="F4:M4" si="0">F5+F8+F47</f>
        <v>2115</v>
      </c>
      <c r="G4" s="90">
        <f t="shared" si="0"/>
        <v>11495</v>
      </c>
      <c r="H4" s="91">
        <f t="shared" si="0"/>
        <v>10062</v>
      </c>
      <c r="I4" s="90">
        <f t="shared" si="0"/>
        <v>9912</v>
      </c>
      <c r="J4" s="92">
        <f t="shared" si="0"/>
        <v>10634</v>
      </c>
      <c r="K4" s="90">
        <f t="shared" si="0"/>
        <v>8625</v>
      </c>
      <c r="L4" s="90">
        <f t="shared" si="0"/>
        <v>10101</v>
      </c>
      <c r="M4" s="90">
        <f t="shared" si="0"/>
        <v>10139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2889</v>
      </c>
      <c r="F5" s="118">
        <f t="shared" ref="F5:M5" si="1">SUM(F6:F7)</f>
        <v>788</v>
      </c>
      <c r="G5" s="118">
        <f t="shared" si="1"/>
        <v>4216</v>
      </c>
      <c r="H5" s="119">
        <f t="shared" si="1"/>
        <v>4803</v>
      </c>
      <c r="I5" s="118">
        <f t="shared" si="1"/>
        <v>5003</v>
      </c>
      <c r="J5" s="120">
        <f t="shared" si="1"/>
        <v>5053</v>
      </c>
      <c r="K5" s="118">
        <f t="shared" si="1"/>
        <v>4885</v>
      </c>
      <c r="L5" s="118">
        <f t="shared" si="1"/>
        <v>4953</v>
      </c>
      <c r="M5" s="118">
        <f t="shared" si="1"/>
        <v>5799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2583</v>
      </c>
      <c r="F6" s="97">
        <v>695</v>
      </c>
      <c r="G6" s="97">
        <v>3753</v>
      </c>
      <c r="H6" s="98">
        <v>4157</v>
      </c>
      <c r="I6" s="97">
        <v>4357</v>
      </c>
      <c r="J6" s="99">
        <v>4407</v>
      </c>
      <c r="K6" s="97">
        <v>4190</v>
      </c>
      <c r="L6" s="97">
        <v>4230</v>
      </c>
      <c r="M6" s="97">
        <v>4741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306</v>
      </c>
      <c r="F7" s="111">
        <v>93</v>
      </c>
      <c r="G7" s="111">
        <v>463</v>
      </c>
      <c r="H7" s="112">
        <v>646</v>
      </c>
      <c r="I7" s="111">
        <v>646</v>
      </c>
      <c r="J7" s="113">
        <v>646</v>
      </c>
      <c r="K7" s="111">
        <v>695</v>
      </c>
      <c r="L7" s="111">
        <v>723</v>
      </c>
      <c r="M7" s="111">
        <v>1058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2259</v>
      </c>
      <c r="F8" s="118">
        <f t="shared" ref="F8:M8" si="2">SUM(F9:F46)</f>
        <v>1327</v>
      </c>
      <c r="G8" s="118">
        <f t="shared" si="2"/>
        <v>7279</v>
      </c>
      <c r="H8" s="119">
        <f t="shared" si="2"/>
        <v>5259</v>
      </c>
      <c r="I8" s="118">
        <f t="shared" si="2"/>
        <v>4909</v>
      </c>
      <c r="J8" s="120">
        <f t="shared" si="2"/>
        <v>5581</v>
      </c>
      <c r="K8" s="118">
        <f t="shared" si="2"/>
        <v>3740</v>
      </c>
      <c r="L8" s="118">
        <f t="shared" si="2"/>
        <v>5148</v>
      </c>
      <c r="M8" s="118">
        <f t="shared" si="2"/>
        <v>4340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105</v>
      </c>
      <c r="F9" s="97">
        <v>12</v>
      </c>
      <c r="G9" s="97">
        <v>224</v>
      </c>
      <c r="H9" s="98">
        <v>0</v>
      </c>
      <c r="I9" s="97">
        <v>0</v>
      </c>
      <c r="J9" s="99">
        <v>0</v>
      </c>
      <c r="K9" s="97">
        <v>130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136</v>
      </c>
      <c r="F10" s="104">
        <v>37</v>
      </c>
      <c r="G10" s="104">
        <v>229</v>
      </c>
      <c r="H10" s="105">
        <v>316</v>
      </c>
      <c r="I10" s="104">
        <v>366</v>
      </c>
      <c r="J10" s="106">
        <v>100</v>
      </c>
      <c r="K10" s="104">
        <v>130</v>
      </c>
      <c r="L10" s="104">
        <v>500</v>
      </c>
      <c r="M10" s="104">
        <v>300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22</v>
      </c>
      <c r="F13" s="104">
        <v>35</v>
      </c>
      <c r="G13" s="104">
        <v>56</v>
      </c>
      <c r="H13" s="105">
        <v>60</v>
      </c>
      <c r="I13" s="104">
        <v>60</v>
      </c>
      <c r="J13" s="106">
        <v>60</v>
      </c>
      <c r="K13" s="104">
        <v>70</v>
      </c>
      <c r="L13" s="104">
        <v>195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55</v>
      </c>
      <c r="F14" s="104">
        <v>19</v>
      </c>
      <c r="G14" s="104">
        <v>40</v>
      </c>
      <c r="H14" s="105">
        <v>40</v>
      </c>
      <c r="I14" s="104">
        <v>40</v>
      </c>
      <c r="J14" s="106">
        <v>90</v>
      </c>
      <c r="K14" s="104">
        <v>0</v>
      </c>
      <c r="L14" s="104">
        <v>90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155</v>
      </c>
      <c r="H15" s="105">
        <v>671</v>
      </c>
      <c r="I15" s="104">
        <v>671</v>
      </c>
      <c r="J15" s="106">
        <v>200</v>
      </c>
      <c r="K15" s="104">
        <v>0</v>
      </c>
      <c r="L15" s="104">
        <v>200</v>
      </c>
      <c r="M15" s="104">
        <v>484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47</v>
      </c>
      <c r="H22" s="105">
        <v>0</v>
      </c>
      <c r="I22" s="104">
        <v>0</v>
      </c>
      <c r="J22" s="106">
        <v>0</v>
      </c>
      <c r="K22" s="104">
        <v>0</v>
      </c>
      <c r="L22" s="104">
        <v>148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98</v>
      </c>
      <c r="F24" s="104">
        <v>4</v>
      </c>
      <c r="G24" s="104">
        <v>76</v>
      </c>
      <c r="H24" s="105">
        <v>180</v>
      </c>
      <c r="I24" s="104">
        <v>230</v>
      </c>
      <c r="J24" s="106">
        <v>100</v>
      </c>
      <c r="K24" s="104">
        <v>180</v>
      </c>
      <c r="L24" s="104">
        <v>150</v>
      </c>
      <c r="M24" s="104">
        <v>253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38</v>
      </c>
      <c r="F38" s="104">
        <v>0</v>
      </c>
      <c r="G38" s="104">
        <v>43</v>
      </c>
      <c r="H38" s="105">
        <v>225</v>
      </c>
      <c r="I38" s="104">
        <v>225</v>
      </c>
      <c r="J38" s="106">
        <v>40</v>
      </c>
      <c r="K38" s="104">
        <v>170</v>
      </c>
      <c r="L38" s="104">
        <v>218</v>
      </c>
      <c r="M38" s="104">
        <v>253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1674</v>
      </c>
      <c r="F42" s="104">
        <v>1131</v>
      </c>
      <c r="G42" s="104">
        <v>6304</v>
      </c>
      <c r="H42" s="105">
        <v>3517</v>
      </c>
      <c r="I42" s="104">
        <v>3067</v>
      </c>
      <c r="J42" s="106">
        <v>4621</v>
      </c>
      <c r="K42" s="104">
        <v>2880</v>
      </c>
      <c r="L42" s="104">
        <v>3297</v>
      </c>
      <c r="M42" s="104">
        <v>3050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25</v>
      </c>
      <c r="F43" s="104">
        <v>89</v>
      </c>
      <c r="G43" s="104">
        <v>64</v>
      </c>
      <c r="H43" s="105">
        <v>70</v>
      </c>
      <c r="I43" s="104">
        <v>70</v>
      </c>
      <c r="J43" s="106">
        <v>70</v>
      </c>
      <c r="K43" s="104">
        <v>80</v>
      </c>
      <c r="L43" s="104">
        <v>200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106</v>
      </c>
      <c r="F45" s="104">
        <v>0</v>
      </c>
      <c r="G45" s="104">
        <v>41</v>
      </c>
      <c r="H45" s="105">
        <v>180</v>
      </c>
      <c r="I45" s="104">
        <v>180</v>
      </c>
      <c r="J45" s="106">
        <v>300</v>
      </c>
      <c r="K45" s="104">
        <v>100</v>
      </c>
      <c r="L45" s="104">
        <v>150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45223</v>
      </c>
      <c r="F51" s="90">
        <f t="shared" ref="F51:M51" si="4">F52+F59+F62+F63+F64+F72+F73</f>
        <v>51738</v>
      </c>
      <c r="G51" s="90">
        <f t="shared" si="4"/>
        <v>65291</v>
      </c>
      <c r="H51" s="91">
        <f t="shared" si="4"/>
        <v>53485</v>
      </c>
      <c r="I51" s="90">
        <f t="shared" si="4"/>
        <v>68057</v>
      </c>
      <c r="J51" s="92">
        <f t="shared" si="4"/>
        <v>68185</v>
      </c>
      <c r="K51" s="90">
        <f t="shared" si="4"/>
        <v>60506</v>
      </c>
      <c r="L51" s="90">
        <f t="shared" si="4"/>
        <v>61467</v>
      </c>
      <c r="M51" s="90">
        <f t="shared" si="4"/>
        <v>60974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45223</v>
      </c>
      <c r="F72" s="104">
        <v>51738</v>
      </c>
      <c r="G72" s="104">
        <v>65291</v>
      </c>
      <c r="H72" s="105">
        <v>53485</v>
      </c>
      <c r="I72" s="104">
        <v>68057</v>
      </c>
      <c r="J72" s="106">
        <v>68185</v>
      </c>
      <c r="K72" s="104">
        <v>60506</v>
      </c>
      <c r="L72" s="104">
        <v>61467</v>
      </c>
      <c r="M72" s="104">
        <v>60974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50371</v>
      </c>
      <c r="F92" s="60">
        <f t="shared" ref="F92:M92" si="16">F4+F51+F77+F90</f>
        <v>53853</v>
      </c>
      <c r="G92" s="60">
        <f t="shared" si="16"/>
        <v>76786</v>
      </c>
      <c r="H92" s="61">
        <f t="shared" si="16"/>
        <v>63547</v>
      </c>
      <c r="I92" s="60">
        <f t="shared" si="16"/>
        <v>77969</v>
      </c>
      <c r="J92" s="62">
        <f t="shared" si="16"/>
        <v>78819</v>
      </c>
      <c r="K92" s="60">
        <f t="shared" si="16"/>
        <v>69131</v>
      </c>
      <c r="L92" s="60">
        <f t="shared" si="16"/>
        <v>71568</v>
      </c>
      <c r="M92" s="60">
        <f t="shared" si="16"/>
        <v>71113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173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42795</v>
      </c>
      <c r="F4" s="90">
        <f t="shared" ref="F4:M4" si="0">F5+F8+F47</f>
        <v>50923</v>
      </c>
      <c r="G4" s="90">
        <f t="shared" si="0"/>
        <v>53041</v>
      </c>
      <c r="H4" s="91">
        <f t="shared" si="0"/>
        <v>52328</v>
      </c>
      <c r="I4" s="90">
        <f t="shared" si="0"/>
        <v>57528</v>
      </c>
      <c r="J4" s="92">
        <f t="shared" si="0"/>
        <v>58328</v>
      </c>
      <c r="K4" s="90">
        <f t="shared" si="0"/>
        <v>60509</v>
      </c>
      <c r="L4" s="90">
        <f t="shared" si="0"/>
        <v>61235</v>
      </c>
      <c r="M4" s="90">
        <f t="shared" si="0"/>
        <v>67171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31163</v>
      </c>
      <c r="F5" s="118">
        <f t="shared" ref="F5:M5" si="1">SUM(F6:F7)</f>
        <v>38279</v>
      </c>
      <c r="G5" s="118">
        <f t="shared" si="1"/>
        <v>41067</v>
      </c>
      <c r="H5" s="119">
        <f t="shared" si="1"/>
        <v>45839</v>
      </c>
      <c r="I5" s="118">
        <f t="shared" si="1"/>
        <v>46689</v>
      </c>
      <c r="J5" s="120">
        <f t="shared" si="1"/>
        <v>45689</v>
      </c>
      <c r="K5" s="118">
        <f t="shared" si="1"/>
        <v>48475</v>
      </c>
      <c r="L5" s="118">
        <f t="shared" si="1"/>
        <v>52140</v>
      </c>
      <c r="M5" s="118">
        <f t="shared" si="1"/>
        <v>54780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27261</v>
      </c>
      <c r="F6" s="97">
        <v>33594</v>
      </c>
      <c r="G6" s="97">
        <v>35938</v>
      </c>
      <c r="H6" s="98">
        <v>39870</v>
      </c>
      <c r="I6" s="97">
        <v>40720</v>
      </c>
      <c r="J6" s="99">
        <v>39703</v>
      </c>
      <c r="K6" s="97">
        <v>42533</v>
      </c>
      <c r="L6" s="97">
        <v>45906</v>
      </c>
      <c r="M6" s="97">
        <v>47686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3902</v>
      </c>
      <c r="F7" s="111">
        <v>4685</v>
      </c>
      <c r="G7" s="111">
        <v>5129</v>
      </c>
      <c r="H7" s="112">
        <v>5969</v>
      </c>
      <c r="I7" s="111">
        <v>5969</v>
      </c>
      <c r="J7" s="113">
        <v>5986</v>
      </c>
      <c r="K7" s="111">
        <v>5942</v>
      </c>
      <c r="L7" s="111">
        <v>6234</v>
      </c>
      <c r="M7" s="111">
        <v>7094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11632</v>
      </c>
      <c r="F8" s="118">
        <f t="shared" ref="F8:M8" si="2">SUM(F9:F46)</f>
        <v>12644</v>
      </c>
      <c r="G8" s="118">
        <f t="shared" si="2"/>
        <v>11974</v>
      </c>
      <c r="H8" s="119">
        <f t="shared" si="2"/>
        <v>6489</v>
      </c>
      <c r="I8" s="118">
        <f t="shared" si="2"/>
        <v>10839</v>
      </c>
      <c r="J8" s="120">
        <f t="shared" si="2"/>
        <v>12639</v>
      </c>
      <c r="K8" s="118">
        <f t="shared" si="2"/>
        <v>12034</v>
      </c>
      <c r="L8" s="118">
        <f t="shared" si="2"/>
        <v>9095</v>
      </c>
      <c r="M8" s="118">
        <f t="shared" si="2"/>
        <v>12391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332</v>
      </c>
      <c r="F9" s="97">
        <v>252</v>
      </c>
      <c r="G9" s="97">
        <v>147</v>
      </c>
      <c r="H9" s="98">
        <v>390</v>
      </c>
      <c r="I9" s="97">
        <v>390</v>
      </c>
      <c r="J9" s="99">
        <v>186</v>
      </c>
      <c r="K9" s="97">
        <v>290</v>
      </c>
      <c r="L9" s="97">
        <v>374</v>
      </c>
      <c r="M9" s="97">
        <v>470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3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12</v>
      </c>
      <c r="G11" s="104">
        <v>0</v>
      </c>
      <c r="H11" s="105">
        <v>30</v>
      </c>
      <c r="I11" s="104">
        <v>30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1487</v>
      </c>
      <c r="F14" s="104">
        <v>1172</v>
      </c>
      <c r="G14" s="104">
        <v>954</v>
      </c>
      <c r="H14" s="105">
        <v>778</v>
      </c>
      <c r="I14" s="104">
        <v>928</v>
      </c>
      <c r="J14" s="106">
        <v>1765</v>
      </c>
      <c r="K14" s="104">
        <v>960</v>
      </c>
      <c r="L14" s="104">
        <v>732</v>
      </c>
      <c r="M14" s="104">
        <v>1598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21</v>
      </c>
      <c r="F15" s="104">
        <v>9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2</v>
      </c>
      <c r="F17" s="104">
        <v>31</v>
      </c>
      <c r="G17" s="104">
        <v>17</v>
      </c>
      <c r="H17" s="105">
        <v>40</v>
      </c>
      <c r="I17" s="104">
        <v>40</v>
      </c>
      <c r="J17" s="106">
        <v>33</v>
      </c>
      <c r="K17" s="104">
        <v>95</v>
      </c>
      <c r="L17" s="104">
        <v>172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1741</v>
      </c>
      <c r="F21" s="104">
        <v>373</v>
      </c>
      <c r="G21" s="104">
        <v>713</v>
      </c>
      <c r="H21" s="105">
        <v>300</v>
      </c>
      <c r="I21" s="104">
        <v>550</v>
      </c>
      <c r="J21" s="106">
        <v>766</v>
      </c>
      <c r="K21" s="104">
        <v>300</v>
      </c>
      <c r="L21" s="104">
        <v>0</v>
      </c>
      <c r="M21" s="104">
        <v>550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1735</v>
      </c>
      <c r="F22" s="104">
        <v>2336</v>
      </c>
      <c r="G22" s="104">
        <v>3127</v>
      </c>
      <c r="H22" s="105">
        <v>300</v>
      </c>
      <c r="I22" s="104">
        <v>1800</v>
      </c>
      <c r="J22" s="106">
        <v>2460</v>
      </c>
      <c r="K22" s="104">
        <v>4466</v>
      </c>
      <c r="L22" s="104">
        <v>3305</v>
      </c>
      <c r="M22" s="104">
        <v>3133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120</v>
      </c>
      <c r="L23" s="104">
        <v>150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4</v>
      </c>
      <c r="G24" s="104">
        <v>1</v>
      </c>
      <c r="H24" s="105">
        <v>0</v>
      </c>
      <c r="I24" s="104">
        <v>0</v>
      </c>
      <c r="J24" s="106">
        <v>0</v>
      </c>
      <c r="K24" s="104">
        <v>0</v>
      </c>
      <c r="L24" s="104">
        <v>6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20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28</v>
      </c>
      <c r="F31" s="104">
        <v>5</v>
      </c>
      <c r="G31" s="104">
        <v>29</v>
      </c>
      <c r="H31" s="105">
        <v>35</v>
      </c>
      <c r="I31" s="104">
        <v>85</v>
      </c>
      <c r="J31" s="106">
        <v>0</v>
      </c>
      <c r="K31" s="104">
        <v>50</v>
      </c>
      <c r="L31" s="104">
        <v>62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14</v>
      </c>
      <c r="H36" s="105">
        <v>20</v>
      </c>
      <c r="I36" s="104">
        <v>20</v>
      </c>
      <c r="J36" s="106">
        <v>0</v>
      </c>
      <c r="K36" s="104">
        <v>0</v>
      </c>
      <c r="L36" s="104">
        <v>110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5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14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250</v>
      </c>
      <c r="F38" s="104">
        <v>163</v>
      </c>
      <c r="G38" s="104">
        <v>130</v>
      </c>
      <c r="H38" s="105">
        <v>164</v>
      </c>
      <c r="I38" s="104">
        <v>214</v>
      </c>
      <c r="J38" s="106">
        <v>166</v>
      </c>
      <c r="K38" s="104">
        <v>155</v>
      </c>
      <c r="L38" s="104">
        <v>496</v>
      </c>
      <c r="M38" s="104">
        <v>482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220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1064</v>
      </c>
      <c r="F41" s="104">
        <v>827</v>
      </c>
      <c r="G41" s="104">
        <v>753</v>
      </c>
      <c r="H41" s="105">
        <v>483</v>
      </c>
      <c r="I41" s="104">
        <v>1603</v>
      </c>
      <c r="J41" s="106">
        <v>1733</v>
      </c>
      <c r="K41" s="104">
        <v>600</v>
      </c>
      <c r="L41" s="104">
        <v>304</v>
      </c>
      <c r="M41" s="104">
        <v>1277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3910</v>
      </c>
      <c r="F42" s="104">
        <v>6286</v>
      </c>
      <c r="G42" s="104">
        <v>4657</v>
      </c>
      <c r="H42" s="105">
        <v>3319</v>
      </c>
      <c r="I42" s="104">
        <v>4549</v>
      </c>
      <c r="J42" s="106">
        <v>4391</v>
      </c>
      <c r="K42" s="104">
        <v>4094</v>
      </c>
      <c r="L42" s="104">
        <v>2811</v>
      </c>
      <c r="M42" s="104">
        <v>4277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2</v>
      </c>
      <c r="F43" s="104">
        <v>0</v>
      </c>
      <c r="G43" s="104">
        <v>34</v>
      </c>
      <c r="H43" s="105">
        <v>100</v>
      </c>
      <c r="I43" s="104">
        <v>100</v>
      </c>
      <c r="J43" s="106">
        <v>0</v>
      </c>
      <c r="K43" s="104">
        <v>344</v>
      </c>
      <c r="L43" s="104">
        <v>284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186</v>
      </c>
      <c r="F44" s="104">
        <v>2</v>
      </c>
      <c r="G44" s="104">
        <v>492</v>
      </c>
      <c r="H44" s="105">
        <v>10</v>
      </c>
      <c r="I44" s="104">
        <v>10</v>
      </c>
      <c r="J44" s="106">
        <v>279</v>
      </c>
      <c r="K44" s="104">
        <v>0</v>
      </c>
      <c r="L44" s="104">
        <v>42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874</v>
      </c>
      <c r="F45" s="104">
        <v>1172</v>
      </c>
      <c r="G45" s="104">
        <v>898</v>
      </c>
      <c r="H45" s="105">
        <v>520</v>
      </c>
      <c r="I45" s="104">
        <v>520</v>
      </c>
      <c r="J45" s="106">
        <v>860</v>
      </c>
      <c r="K45" s="104">
        <v>540</v>
      </c>
      <c r="L45" s="104">
        <v>247</v>
      </c>
      <c r="M45" s="104">
        <v>370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181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181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181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42795</v>
      </c>
      <c r="F92" s="60">
        <f t="shared" ref="F92:M92" si="16">F4+F51+F77+F90</f>
        <v>50923</v>
      </c>
      <c r="G92" s="60">
        <f t="shared" si="16"/>
        <v>53222</v>
      </c>
      <c r="H92" s="61">
        <f t="shared" si="16"/>
        <v>52328</v>
      </c>
      <c r="I92" s="60">
        <f t="shared" si="16"/>
        <v>57528</v>
      </c>
      <c r="J92" s="62">
        <f t="shared" si="16"/>
        <v>58328</v>
      </c>
      <c r="K92" s="60">
        <f t="shared" si="16"/>
        <v>60509</v>
      </c>
      <c r="L92" s="60">
        <f t="shared" si="16"/>
        <v>61235</v>
      </c>
      <c r="M92" s="60">
        <f t="shared" si="16"/>
        <v>67171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2014-05-29T13:34:03Z</dcterms:created>
  <dcterms:modified xsi:type="dcterms:W3CDTF">2014-06-02T07:26:28Z</dcterms:modified>
</cp:coreProperties>
</file>